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控制图数据" sheetId="1" state="visible" r:id="rId1"/>
    <sheet xmlns:r="http://schemas.openxmlformats.org/officeDocument/2006/relationships" name="归一化趋势分析" sheetId="2" state="visible" r:id="rId2"/>
    <sheet xmlns:r="http://schemas.openxmlformats.org/officeDocument/2006/relationships" name="报告导出模板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Microsoft YaHei"/>
      <b val="1"/>
      <color rgb="00FFFFFF"/>
      <sz val="12"/>
    </font>
    <font>
      <name val="Microsoft YaHei"/>
      <b val="1"/>
      <sz val="11"/>
    </font>
    <font>
      <name val="Microsoft YaHei"/>
      <sz val="10"/>
    </font>
  </fonts>
  <fills count="5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D9E2F3"/>
        <bgColor rgb="00D9E2F3"/>
      </patternFill>
    </fill>
    <fill>
      <patternFill patternType="solid">
        <fgColor rgb="00FFE6E6"/>
        <bgColor rgb="00FFE6E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2" customWidth="1" min="3" max="3"/>
    <col width="15" customWidth="1" min="4" max="4"/>
    <col width="18" customWidth="1" min="5" max="5"/>
    <col width="15" customWidth="1" min="6" max="6"/>
    <col width="15" customWidth="1" min="7" max="7"/>
    <col width="35" customWidth="1" min="8" max="8"/>
  </cols>
  <sheetData>
    <row r="1">
      <c r="A1" s="1" t="inlineStr">
        <is>
          <t>U控制图（单位缺陷数）数据录入与控制限计算表</t>
        </is>
      </c>
    </row>
    <row r="2">
      <c r="A2" s="2" t="inlineStr">
        <is>
          <t>批次号</t>
        </is>
      </c>
      <c r="B2" s="2" t="inlineStr">
        <is>
          <t>样本量 n</t>
        </is>
      </c>
      <c r="C2" s="2" t="inlineStr">
        <is>
          <t>缺陷数 c</t>
        </is>
      </c>
      <c r="D2" s="2" t="inlineStr">
        <is>
          <t>单位缺陷数 u</t>
        </is>
      </c>
      <c r="E2" s="2" t="inlineStr">
        <is>
          <t>平均单位缺陷数 ū</t>
        </is>
      </c>
      <c r="F2" s="2" t="inlineStr">
        <is>
          <t>UCL</t>
        </is>
      </c>
      <c r="G2" s="2" t="inlineStr">
        <is>
          <t>LCL</t>
        </is>
      </c>
      <c r="H2" s="2" t="inlineStr">
        <is>
          <t>异常标记</t>
        </is>
      </c>
    </row>
    <row r="3">
      <c r="A3" s="3" t="inlineStr">
        <is>
          <t>批次1</t>
        </is>
      </c>
      <c r="B3" s="3" t="n"/>
      <c r="C3" s="3" t="n"/>
      <c r="D3" s="3">
        <f>IF(B3=0, 0, C3/B3)</f>
        <v/>
      </c>
      <c r="E3" s="3">
        <f>$C$35</f>
        <v/>
      </c>
      <c r="F3" s="3">
        <f>IF($C$35=0, 0, $C$35 + 3*SQRT($C$35/B3))</f>
        <v/>
      </c>
      <c r="G3" s="3">
        <f>MAX(0, $C$35 - 3*SQRT($C$35/B3))</f>
        <v/>
      </c>
      <c r="H3" s="4">
        <f>IF(D3&gt;F3, "异常1：单位缺陷数超出UCL", IF(D3&lt;G3, "异常2：单位缺陷数低于LCL", IF(AND(D3&gt;D2, D2&gt;D1, D1&gt;D0, D0&gt;D-1, D-1&gt;D-2), "异常3：连续6点递增", IF(AND(D3&lt;D2, D2&lt;D1, D1&lt;D0, D0&lt;D-1, D-1&lt;D-2), "异常4：连续6点递减", "正常"))))</f>
        <v/>
      </c>
    </row>
    <row r="4">
      <c r="A4" s="3" t="inlineStr">
        <is>
          <t>批次2</t>
        </is>
      </c>
      <c r="B4" s="3" t="n"/>
      <c r="C4" s="3" t="n"/>
      <c r="D4" s="3">
        <f>IF(B4=0, 0, C4/B4)</f>
        <v/>
      </c>
      <c r="E4" s="3">
        <f>$C$35</f>
        <v/>
      </c>
      <c r="F4" s="3">
        <f>IF($C$35=0, 0, $C$35 + 3*SQRT($C$35/B4))</f>
        <v/>
      </c>
      <c r="G4" s="3">
        <f>MAX(0, $C$35 - 3*SQRT($C$35/B4))</f>
        <v/>
      </c>
      <c r="H4" s="4">
        <f>IF(D4&gt;F4, "异常1：单位缺陷数超出UCL", IF(D4&lt;G4, "异常2：单位缺陷数低于LCL", IF(AND(D4&gt;D3, D3&gt;D2, D2&gt;D1, D1&gt;D0, D0&gt;D-1), "异常3：连续6点递增", IF(AND(D4&lt;D3, D3&lt;D2, D2&lt;D1, D1&lt;D0, D0&lt;D-1), "异常4：连续6点递减", "正常"))))</f>
        <v/>
      </c>
    </row>
    <row r="5">
      <c r="A5" s="3" t="inlineStr">
        <is>
          <t>批次3</t>
        </is>
      </c>
      <c r="B5" s="3" t="n"/>
      <c r="C5" s="3" t="n"/>
      <c r="D5" s="3">
        <f>IF(B5=0, 0, C5/B5)</f>
        <v/>
      </c>
      <c r="E5" s="3">
        <f>$C$35</f>
        <v/>
      </c>
      <c r="F5" s="3">
        <f>IF($C$35=0, 0, $C$35 + 3*SQRT($C$35/B5))</f>
        <v/>
      </c>
      <c r="G5" s="3">
        <f>MAX(0, $C$35 - 3*SQRT($C$35/B5))</f>
        <v/>
      </c>
      <c r="H5" s="4">
        <f>IF(D5&gt;F5, "异常1：单位缺陷数超出UCL", IF(D5&lt;G5, "异常2：单位缺陷数低于LCL", IF(AND(D5&gt;D4, D4&gt;D3, D3&gt;D2, D2&gt;D1, D1&gt;D0), "异常3：连续6点递增", IF(AND(D5&lt;D4, D4&lt;D3, D3&lt;D2, D2&lt;D1, D1&lt;D0), "异常4：连续6点递减", "正常"))))</f>
        <v/>
      </c>
    </row>
    <row r="6">
      <c r="A6" s="3" t="inlineStr">
        <is>
          <t>批次4</t>
        </is>
      </c>
      <c r="B6" s="3" t="n"/>
      <c r="C6" s="3" t="n"/>
      <c r="D6" s="3">
        <f>IF(B6=0, 0, C6/B6)</f>
        <v/>
      </c>
      <c r="E6" s="3">
        <f>$C$35</f>
        <v/>
      </c>
      <c r="F6" s="3">
        <f>IF($C$35=0, 0, $C$35 + 3*SQRT($C$35/B6))</f>
        <v/>
      </c>
      <c r="G6" s="3">
        <f>MAX(0, $C$35 - 3*SQRT($C$35/B6))</f>
        <v/>
      </c>
      <c r="H6" s="4">
        <f>IF(D6&gt;F6, "异常1：单位缺陷数超出UCL", IF(D6&lt;G6, "异常2：单位缺陷数低于LCL", IF(AND(D6&gt;D5, D5&gt;D4, D4&gt;D3, D3&gt;D2, D2&gt;D1), "异常3：连续6点递增", IF(AND(D6&lt;D5, D5&lt;D4, D4&lt;D3, D3&lt;D2, D2&lt;D1), "异常4：连续6点递减", "正常"))))</f>
        <v/>
      </c>
    </row>
    <row r="7">
      <c r="A7" s="3" t="inlineStr">
        <is>
          <t>批次5</t>
        </is>
      </c>
      <c r="B7" s="3" t="n"/>
      <c r="C7" s="3" t="n"/>
      <c r="D7" s="3">
        <f>IF(B7=0, 0, C7/B7)</f>
        <v/>
      </c>
      <c r="E7" s="3">
        <f>$C$35</f>
        <v/>
      </c>
      <c r="F7" s="3">
        <f>IF($C$35=0, 0, $C$35 + 3*SQRT($C$35/B7))</f>
        <v/>
      </c>
      <c r="G7" s="3">
        <f>MAX(0, $C$35 - 3*SQRT($C$35/B7))</f>
        <v/>
      </c>
      <c r="H7" s="4">
        <f>IF(D7&gt;F7, "异常1：单位缺陷数超出UCL", IF(D7&lt;G7, "异常2：单位缺陷数低于LCL", IF(AND(D7&gt;D6, D6&gt;D5, D5&gt;D4, D4&gt;D3, D3&gt;D2), "异常3：连续6点递增", IF(AND(D7&lt;D6, D6&lt;D5, D5&lt;D4, D4&lt;D3, D3&lt;D2), "异常4：连续6点递减", "正常"))))</f>
        <v/>
      </c>
    </row>
    <row r="8">
      <c r="A8" s="3" t="inlineStr">
        <is>
          <t>批次6</t>
        </is>
      </c>
      <c r="B8" s="3" t="n"/>
      <c r="C8" s="3" t="n"/>
      <c r="D8" s="3">
        <f>IF(B8=0, 0, C8/B8)</f>
        <v/>
      </c>
      <c r="E8" s="3">
        <f>$C$35</f>
        <v/>
      </c>
      <c r="F8" s="3">
        <f>IF($C$35=0, 0, $C$35 + 3*SQRT($C$35/B8))</f>
        <v/>
      </c>
      <c r="G8" s="3">
        <f>MAX(0, $C$35 - 3*SQRT($C$35/B8))</f>
        <v/>
      </c>
      <c r="H8" s="5">
        <f>IF(D8&gt;F8, "异常1：单位缺陷数超出UCL", IF(D8&lt;G8, "异常2：单位缺陷数低于LCL", IF(AND(D8&gt;D7, D7&gt;D6, D6&gt;D5, D5&gt;D4, D4&gt;D3), "异常3：连续6点递增", IF(AND(D8&lt;D7, D7&lt;D6, D6&lt;D5, D5&lt;D4, D4&lt;D3), "异常4：连续6点递减", "正常"))))</f>
        <v/>
      </c>
    </row>
    <row r="9">
      <c r="A9" s="3" t="inlineStr">
        <is>
          <t>批次7</t>
        </is>
      </c>
      <c r="B9" s="3" t="n"/>
      <c r="C9" s="3" t="n"/>
      <c r="D9" s="3">
        <f>IF(B9=0, 0, C9/B9)</f>
        <v/>
      </c>
      <c r="E9" s="3">
        <f>$C$35</f>
        <v/>
      </c>
      <c r="F9" s="3">
        <f>IF($C$35=0, 0, $C$35 + 3*SQRT($C$35/B9))</f>
        <v/>
      </c>
      <c r="G9" s="3">
        <f>MAX(0, $C$35 - 3*SQRT($C$35/B9))</f>
        <v/>
      </c>
      <c r="H9" s="5">
        <f>IF(D9&gt;F9, "异常1：单位缺陷数超出UCL", IF(D9&lt;G9, "异常2：单位缺陷数低于LCL", IF(AND(D9&gt;D8, D8&gt;D7, D7&gt;D6, D6&gt;D5, D5&gt;D4), "异常3：连续6点递增", IF(AND(D9&lt;D8, D8&lt;D7, D7&lt;D6, D6&lt;D5, D5&lt;D4), "异常4：连续6点递减", "正常"))))</f>
        <v/>
      </c>
    </row>
    <row r="10">
      <c r="A10" s="3" t="inlineStr">
        <is>
          <t>批次8</t>
        </is>
      </c>
      <c r="B10" s="3" t="n"/>
      <c r="C10" s="3" t="n"/>
      <c r="D10" s="3">
        <f>IF(B10=0, 0, C10/B10)</f>
        <v/>
      </c>
      <c r="E10" s="3">
        <f>$C$35</f>
        <v/>
      </c>
      <c r="F10" s="3">
        <f>IF($C$35=0, 0, $C$35 + 3*SQRT($C$35/B10))</f>
        <v/>
      </c>
      <c r="G10" s="3">
        <f>MAX(0, $C$35 - 3*SQRT($C$35/B10))</f>
        <v/>
      </c>
      <c r="H10" s="5">
        <f>IF(D10&gt;F10, "异常1：单位缺陷数超出UCL", IF(D10&lt;G10, "异常2：单位缺陷数低于LCL", IF(AND(D10&gt;D9, D9&gt;D8, D8&gt;D7, D7&gt;D6, D6&gt;D5), "异常3：连续6点递增", IF(AND(D10&lt;D9, D9&lt;D8, D8&lt;D7, D7&lt;D6, D6&lt;D5), "异常4：连续6点递减", "正常"))))</f>
        <v/>
      </c>
    </row>
    <row r="11">
      <c r="A11" s="3" t="inlineStr">
        <is>
          <t>批次9</t>
        </is>
      </c>
      <c r="B11" s="3" t="n"/>
      <c r="C11" s="3" t="n"/>
      <c r="D11" s="3">
        <f>IF(B11=0, 0, C11/B11)</f>
        <v/>
      </c>
      <c r="E11" s="3">
        <f>$C$35</f>
        <v/>
      </c>
      <c r="F11" s="3">
        <f>IF($C$35=0, 0, $C$35 + 3*SQRT($C$35/B11))</f>
        <v/>
      </c>
      <c r="G11" s="3">
        <f>MAX(0, $C$35 - 3*SQRT($C$35/B11))</f>
        <v/>
      </c>
      <c r="H11" s="5">
        <f>IF(D11&gt;F11, "异常1：单位缺陷数超出UCL", IF(D11&lt;G11, "异常2：单位缺陷数低于LCL", IF(AND(D11&gt;D10, D10&gt;D9, D9&gt;D8, D8&gt;D7, D7&gt;D6), "异常3：连续6点递增", IF(AND(D11&lt;D10, D10&lt;D9, D9&lt;D8, D8&lt;D7, D7&lt;D6), "异常4：连续6点递减", "正常"))))</f>
        <v/>
      </c>
    </row>
    <row r="12">
      <c r="A12" s="3" t="inlineStr">
        <is>
          <t>批次10</t>
        </is>
      </c>
      <c r="B12" s="3" t="n"/>
      <c r="C12" s="3" t="n"/>
      <c r="D12" s="3">
        <f>IF(B12=0, 0, C12/B12)</f>
        <v/>
      </c>
      <c r="E12" s="3">
        <f>$C$35</f>
        <v/>
      </c>
      <c r="F12" s="3">
        <f>IF($C$35=0, 0, $C$35 + 3*SQRT($C$35/B12))</f>
        <v/>
      </c>
      <c r="G12" s="3">
        <f>MAX(0, $C$35 - 3*SQRT($C$35/B12))</f>
        <v/>
      </c>
      <c r="H12" s="5">
        <f>IF(D12&gt;F12, "异常1：单位缺陷数超出UCL", IF(D12&lt;G12, "异常2：单位缺陷数低于LCL", IF(AND(D12&gt;D11, D11&gt;D10, D10&gt;D9, D9&gt;D8, D8&gt;D7), "异常3：连续6点递增", IF(AND(D12&lt;D11, D11&lt;D10, D10&lt;D9, D9&lt;D8, D8&lt;D7), "异常4：连续6点递减", "正常"))))</f>
        <v/>
      </c>
    </row>
    <row r="13">
      <c r="A13" s="3" t="inlineStr">
        <is>
          <t>批次11</t>
        </is>
      </c>
      <c r="B13" s="3" t="n"/>
      <c r="C13" s="3" t="n"/>
      <c r="D13" s="3">
        <f>IF(B13=0, 0, C13/B13)</f>
        <v/>
      </c>
      <c r="E13" s="3">
        <f>$C$35</f>
        <v/>
      </c>
      <c r="F13" s="3">
        <f>IF($C$35=0, 0, $C$35 + 3*SQRT($C$35/B13))</f>
        <v/>
      </c>
      <c r="G13" s="3">
        <f>MAX(0, $C$35 - 3*SQRT($C$35/B13))</f>
        <v/>
      </c>
      <c r="H13" s="5">
        <f>IF(D13&gt;F13, "异常1：单位缺陷数超出UCL", IF(D13&lt;G13, "异常2：单位缺陷数低于LCL", IF(AND(D13&gt;D12, D12&gt;D11, D11&gt;D10, D10&gt;D9, D9&gt;D8), "异常3：连续6点递增", IF(AND(D13&lt;D12, D12&lt;D11, D11&lt;D10, D10&lt;D9, D9&lt;D8), "异常4：连续6点递减", "正常"))))</f>
        <v/>
      </c>
    </row>
    <row r="14">
      <c r="A14" s="3" t="inlineStr">
        <is>
          <t>批次12</t>
        </is>
      </c>
      <c r="B14" s="3" t="n"/>
      <c r="C14" s="3" t="n"/>
      <c r="D14" s="3">
        <f>IF(B14=0, 0, C14/B14)</f>
        <v/>
      </c>
      <c r="E14" s="3">
        <f>$C$35</f>
        <v/>
      </c>
      <c r="F14" s="3">
        <f>IF($C$35=0, 0, $C$35 + 3*SQRT($C$35/B14))</f>
        <v/>
      </c>
      <c r="G14" s="3">
        <f>MAX(0, $C$35 - 3*SQRT($C$35/B14))</f>
        <v/>
      </c>
      <c r="H14" s="5">
        <f>IF(D14&gt;F14, "异常1：单位缺陷数超出UCL", IF(D14&lt;G14, "异常2：单位缺陷数低于LCL", IF(AND(D14&gt;D13, D13&gt;D12, D12&gt;D11, D11&gt;D10, D10&gt;D9), "异常3：连续6点递增", IF(AND(D14&lt;D13, D13&lt;D12, D12&lt;D11, D11&lt;D10, D10&lt;D9), "异常4：连续6点递减", "正常"))))</f>
        <v/>
      </c>
    </row>
    <row r="15">
      <c r="A15" s="3" t="inlineStr">
        <is>
          <t>批次13</t>
        </is>
      </c>
      <c r="B15" s="3" t="n"/>
      <c r="C15" s="3" t="n"/>
      <c r="D15" s="3">
        <f>IF(B15=0, 0, C15/B15)</f>
        <v/>
      </c>
      <c r="E15" s="3">
        <f>$C$35</f>
        <v/>
      </c>
      <c r="F15" s="3">
        <f>IF($C$35=0, 0, $C$35 + 3*SQRT($C$35/B15))</f>
        <v/>
      </c>
      <c r="G15" s="3">
        <f>MAX(0, $C$35 - 3*SQRT($C$35/B15))</f>
        <v/>
      </c>
      <c r="H15" s="5">
        <f>IF(D15&gt;F15, "异常1：单位缺陷数超出UCL", IF(D15&lt;G15, "异常2：单位缺陷数低于LCL", IF(AND(D15&gt;D14, D14&gt;D13, D13&gt;D12, D12&gt;D11, D11&gt;D10), "异常3：连续6点递增", IF(AND(D15&lt;D14, D14&lt;D13, D13&lt;D12, D12&lt;D11, D11&lt;D10), "异常4：连续6点递减", "正常"))))</f>
        <v/>
      </c>
    </row>
    <row r="16">
      <c r="A16" s="3" t="inlineStr">
        <is>
          <t>批次14</t>
        </is>
      </c>
      <c r="B16" s="3" t="n"/>
      <c r="C16" s="3" t="n"/>
      <c r="D16" s="3">
        <f>IF(B16=0, 0, C16/B16)</f>
        <v/>
      </c>
      <c r="E16" s="3">
        <f>$C$35</f>
        <v/>
      </c>
      <c r="F16" s="3">
        <f>IF($C$35=0, 0, $C$35 + 3*SQRT($C$35/B16))</f>
        <v/>
      </c>
      <c r="G16" s="3">
        <f>MAX(0, $C$35 - 3*SQRT($C$35/B16))</f>
        <v/>
      </c>
      <c r="H16" s="5">
        <f>IF(D16&gt;F16, "异常1：单位缺陷数超出UCL", IF(D16&lt;G16, "异常2：单位缺陷数低于LCL", IF(AND(D16&gt;D15, D15&gt;D14, D14&gt;D13, D13&gt;D12, D12&gt;D11), "异常3：连续6点递增", IF(AND(D16&lt;D15, D15&lt;D14, D14&lt;D13, D13&lt;D12, D12&lt;D11), "异常4：连续6点递减", "正常"))))</f>
        <v/>
      </c>
    </row>
    <row r="17">
      <c r="A17" s="3" t="inlineStr">
        <is>
          <t>批次15</t>
        </is>
      </c>
      <c r="B17" s="3" t="n"/>
      <c r="C17" s="3" t="n"/>
      <c r="D17" s="3">
        <f>IF(B17=0, 0, C17/B17)</f>
        <v/>
      </c>
      <c r="E17" s="3">
        <f>$C$35</f>
        <v/>
      </c>
      <c r="F17" s="3">
        <f>IF($C$35=0, 0, $C$35 + 3*SQRT($C$35/B17))</f>
        <v/>
      </c>
      <c r="G17" s="3">
        <f>MAX(0, $C$35 - 3*SQRT($C$35/B17))</f>
        <v/>
      </c>
      <c r="H17" s="5">
        <f>IF(D17&gt;F17, "异常1：单位缺陷数超出UCL", IF(D17&lt;G17, "异常2：单位缺陷数低于LCL", IF(AND(D17&gt;D16, D16&gt;D15, D15&gt;D14, D14&gt;D13, D13&gt;D12), "异常3：连续6点递增", IF(AND(D17&lt;D16, D16&lt;D15, D15&lt;D14, D14&lt;D13, D13&lt;D12), "异常4：连续6点递减", "正常"))))</f>
        <v/>
      </c>
    </row>
    <row r="18">
      <c r="A18" s="3" t="inlineStr">
        <is>
          <t>批次16</t>
        </is>
      </c>
      <c r="B18" s="3" t="n"/>
      <c r="C18" s="3" t="n"/>
      <c r="D18" s="3">
        <f>IF(B18=0, 0, C18/B18)</f>
        <v/>
      </c>
      <c r="E18" s="3">
        <f>$C$35</f>
        <v/>
      </c>
      <c r="F18" s="3">
        <f>IF($C$35=0, 0, $C$35 + 3*SQRT($C$35/B18))</f>
        <v/>
      </c>
      <c r="G18" s="3">
        <f>MAX(0, $C$35 - 3*SQRT($C$35/B18))</f>
        <v/>
      </c>
      <c r="H18" s="5">
        <f>IF(D18&gt;F18, "异常1：单位缺陷数超出UCL", IF(D18&lt;G18, "异常2：单位缺陷数低于LCL", IF(AND(D18&gt;D17, D17&gt;D16, D16&gt;D15, D15&gt;D14, D14&gt;D13), "异常3：连续6点递增", IF(AND(D18&lt;D17, D17&lt;D16, D16&lt;D15, D15&lt;D14, D14&lt;D13), "异常4：连续6点递减", "正常"))))</f>
        <v/>
      </c>
    </row>
    <row r="19">
      <c r="A19" s="3" t="inlineStr">
        <is>
          <t>批次17</t>
        </is>
      </c>
      <c r="B19" s="3" t="n"/>
      <c r="C19" s="3" t="n"/>
      <c r="D19" s="3">
        <f>IF(B19=0, 0, C19/B19)</f>
        <v/>
      </c>
      <c r="E19" s="3">
        <f>$C$35</f>
        <v/>
      </c>
      <c r="F19" s="3">
        <f>IF($C$35=0, 0, $C$35 + 3*SQRT($C$35/B19))</f>
        <v/>
      </c>
      <c r="G19" s="3">
        <f>MAX(0, $C$35 - 3*SQRT($C$35/B19))</f>
        <v/>
      </c>
      <c r="H19" s="5">
        <f>IF(D19&gt;F19, "异常1：单位缺陷数超出UCL", IF(D19&lt;G19, "异常2：单位缺陷数低于LCL", IF(AND(D19&gt;D18, D18&gt;D17, D17&gt;D16, D16&gt;D15, D15&gt;D14), "异常3：连续6点递增", IF(AND(D19&lt;D18, D18&lt;D17, D17&lt;D16, D16&lt;D15, D15&lt;D14), "异常4：连续6点递减", "正常"))))</f>
        <v/>
      </c>
    </row>
    <row r="20">
      <c r="A20" s="3" t="inlineStr">
        <is>
          <t>批次18</t>
        </is>
      </c>
      <c r="B20" s="3" t="n"/>
      <c r="C20" s="3" t="n"/>
      <c r="D20" s="3">
        <f>IF(B20=0, 0, C20/B20)</f>
        <v/>
      </c>
      <c r="E20" s="3">
        <f>$C$35</f>
        <v/>
      </c>
      <c r="F20" s="3">
        <f>IF($C$35=0, 0, $C$35 + 3*SQRT($C$35/B20))</f>
        <v/>
      </c>
      <c r="G20" s="3">
        <f>MAX(0, $C$35 - 3*SQRT($C$35/B20))</f>
        <v/>
      </c>
      <c r="H20" s="5">
        <f>IF(D20&gt;F20, "异常1：单位缺陷数超出UCL", IF(D20&lt;G20, "异常2：单位缺陷数低于LCL", IF(AND(D20&gt;D19, D19&gt;D18, D18&gt;D17, D17&gt;D16, D16&gt;D15), "异常3：连续6点递增", IF(AND(D20&lt;D19, D19&lt;D18, D18&lt;D17, D17&lt;D16, D16&lt;D15), "异常4：连续6点递减", "正常"))))</f>
        <v/>
      </c>
    </row>
    <row r="21">
      <c r="A21" s="3" t="inlineStr">
        <is>
          <t>批次19</t>
        </is>
      </c>
      <c r="B21" s="3" t="n"/>
      <c r="C21" s="3" t="n"/>
      <c r="D21" s="3">
        <f>IF(B21=0, 0, C21/B21)</f>
        <v/>
      </c>
      <c r="E21" s="3">
        <f>$C$35</f>
        <v/>
      </c>
      <c r="F21" s="3">
        <f>IF($C$35=0, 0, $C$35 + 3*SQRT($C$35/B21))</f>
        <v/>
      </c>
      <c r="G21" s="3">
        <f>MAX(0, $C$35 - 3*SQRT($C$35/B21))</f>
        <v/>
      </c>
      <c r="H21" s="5">
        <f>IF(D21&gt;F21, "异常1：单位缺陷数超出UCL", IF(D21&lt;G21, "异常2：单位缺陷数低于LCL", IF(AND(D21&gt;D20, D20&gt;D19, D19&gt;D18, D18&gt;D17, D17&gt;D16), "异常3：连续6点递增", IF(AND(D21&lt;D20, D20&lt;D19, D19&lt;D18, D18&lt;D17, D17&lt;D16), "异常4：连续6点递减", "正常"))))</f>
        <v/>
      </c>
    </row>
    <row r="22">
      <c r="A22" s="3" t="inlineStr">
        <is>
          <t>批次20</t>
        </is>
      </c>
      <c r="B22" s="3" t="n"/>
      <c r="C22" s="3" t="n"/>
      <c r="D22" s="3">
        <f>IF(B22=0, 0, C22/B22)</f>
        <v/>
      </c>
      <c r="E22" s="3">
        <f>$C$35</f>
        <v/>
      </c>
      <c r="F22" s="3">
        <f>IF($C$35=0, 0, $C$35 + 3*SQRT($C$35/B22))</f>
        <v/>
      </c>
      <c r="G22" s="3">
        <f>MAX(0, $C$35 - 3*SQRT($C$35/B22))</f>
        <v/>
      </c>
      <c r="H22" s="5">
        <f>IF(D22&gt;F22, "异常1：单位缺陷数超出UCL", IF(D22&lt;G22, "异常2：单位缺陷数低于LCL", IF(AND(D22&gt;D21, D21&gt;D20, D20&gt;D19, D19&gt;D18, D18&gt;D17), "异常3：连续6点递增", IF(AND(D22&lt;D21, D21&lt;D20, D20&lt;D19, D19&lt;D18, D18&lt;D17), "异常4：连续6点递减", "正常"))))</f>
        <v/>
      </c>
    </row>
    <row r="23">
      <c r="A23" s="3" t="inlineStr">
        <is>
          <t>批次21</t>
        </is>
      </c>
      <c r="B23" s="3" t="n"/>
      <c r="C23" s="3" t="n"/>
      <c r="D23" s="3">
        <f>IF(B23=0, 0, C23/B23)</f>
        <v/>
      </c>
      <c r="E23" s="3">
        <f>$C$35</f>
        <v/>
      </c>
      <c r="F23" s="3">
        <f>IF($C$35=0, 0, $C$35 + 3*SQRT($C$35/B23))</f>
        <v/>
      </c>
      <c r="G23" s="3">
        <f>MAX(0, $C$35 - 3*SQRT($C$35/B23))</f>
        <v/>
      </c>
      <c r="H23" s="5">
        <f>IF(D23&gt;F23, "异常1：单位缺陷数超出UCL", IF(D23&lt;G23, "异常2：单位缺陷数低于LCL", IF(AND(D23&gt;D22, D22&gt;D21, D21&gt;D20, D20&gt;D19, D19&gt;D18), "异常3：连续6点递增", IF(AND(D23&lt;D22, D22&lt;D21, D21&lt;D20, D20&lt;D19, D19&lt;D18), "异常4：连续6点递减", "正常"))))</f>
        <v/>
      </c>
    </row>
    <row r="24">
      <c r="A24" s="3" t="inlineStr">
        <is>
          <t>批次22</t>
        </is>
      </c>
      <c r="B24" s="3" t="n"/>
      <c r="C24" s="3" t="n"/>
      <c r="D24" s="3">
        <f>IF(B24=0, 0, C24/B24)</f>
        <v/>
      </c>
      <c r="E24" s="3">
        <f>$C$35</f>
        <v/>
      </c>
      <c r="F24" s="3">
        <f>IF($C$35=0, 0, $C$35 + 3*SQRT($C$35/B24))</f>
        <v/>
      </c>
      <c r="G24" s="3">
        <f>MAX(0, $C$35 - 3*SQRT($C$35/B24))</f>
        <v/>
      </c>
      <c r="H24" s="5">
        <f>IF(D24&gt;F24, "异常1：单位缺陷数超出UCL", IF(D24&lt;G24, "异常2：单位缺陷数低于LCL", IF(AND(D24&gt;D23, D23&gt;D22, D22&gt;D21, D21&gt;D20, D20&gt;D19), "异常3：连续6点递增", IF(AND(D24&lt;D23, D23&lt;D22, D22&lt;D21, D21&lt;D20, D20&lt;D19), "异常4：连续6点递减", "正常"))))</f>
        <v/>
      </c>
    </row>
    <row r="25">
      <c r="A25" s="3" t="inlineStr">
        <is>
          <t>批次23</t>
        </is>
      </c>
      <c r="B25" s="3" t="n"/>
      <c r="C25" s="3" t="n"/>
      <c r="D25" s="3">
        <f>IF(B25=0, 0, C25/B25)</f>
        <v/>
      </c>
      <c r="E25" s="3">
        <f>$C$35</f>
        <v/>
      </c>
      <c r="F25" s="3">
        <f>IF($C$35=0, 0, $C$35 + 3*SQRT($C$35/B25))</f>
        <v/>
      </c>
      <c r="G25" s="3">
        <f>MAX(0, $C$35 - 3*SQRT($C$35/B25))</f>
        <v/>
      </c>
      <c r="H25" s="5">
        <f>IF(D25&gt;F25, "异常1：单位缺陷数超出UCL", IF(D25&lt;G25, "异常2：单位缺陷数低于LCL", IF(AND(D25&gt;D24, D24&gt;D23, D23&gt;D22, D22&gt;D21, D21&gt;D20), "异常3：连续6点递增", IF(AND(D25&lt;D24, D24&lt;D23, D23&lt;D22, D22&lt;D21, D21&lt;D20), "异常4：连续6点递减", "正常"))))</f>
        <v/>
      </c>
    </row>
    <row r="26">
      <c r="A26" s="3" t="inlineStr">
        <is>
          <t>批次24</t>
        </is>
      </c>
      <c r="B26" s="3" t="n"/>
      <c r="C26" s="3" t="n"/>
      <c r="D26" s="3">
        <f>IF(B26=0, 0, C26/B26)</f>
        <v/>
      </c>
      <c r="E26" s="3">
        <f>$C$35</f>
        <v/>
      </c>
      <c r="F26" s="3">
        <f>IF($C$35=0, 0, $C$35 + 3*SQRT($C$35/B26))</f>
        <v/>
      </c>
      <c r="G26" s="3">
        <f>MAX(0, $C$35 - 3*SQRT($C$35/B26))</f>
        <v/>
      </c>
      <c r="H26" s="5">
        <f>IF(D26&gt;F26, "异常1：单位缺陷数超出UCL", IF(D26&lt;G26, "异常2：单位缺陷数低于LCL", IF(AND(D26&gt;D25, D25&gt;D24, D24&gt;D23, D23&gt;D22, D22&gt;D21), "异常3：连续6点递增", IF(AND(D26&lt;D25, D25&lt;D24, D24&lt;D23, D23&lt;D22, D22&lt;D21), "异常4：连续6点递减", "正常"))))</f>
        <v/>
      </c>
    </row>
    <row r="27">
      <c r="A27" s="3" t="inlineStr">
        <is>
          <t>批次25</t>
        </is>
      </c>
      <c r="B27" s="3" t="n"/>
      <c r="C27" s="3" t="n"/>
      <c r="D27" s="3">
        <f>IF(B27=0, 0, C27/B27)</f>
        <v/>
      </c>
      <c r="E27" s="3">
        <f>$C$35</f>
        <v/>
      </c>
      <c r="F27" s="3">
        <f>IF($C$35=0, 0, $C$35 + 3*SQRT($C$35/B27))</f>
        <v/>
      </c>
      <c r="G27" s="3">
        <f>MAX(0, $C$35 - 3*SQRT($C$35/B27))</f>
        <v/>
      </c>
      <c r="H27" s="5">
        <f>IF(D27&gt;F27, "异常1：单位缺陷数超出UCL", IF(D27&lt;G27, "异常2：单位缺陷数低于LCL", IF(AND(D27&gt;D26, D26&gt;D25, D25&gt;D24, D24&gt;D23, D23&gt;D22), "异常3：连续6点递增", IF(AND(D27&lt;D26, D26&lt;D25, D25&lt;D24, D24&lt;D23, D23&lt;D22), "异常4：连续6点递减", "正常"))))</f>
        <v/>
      </c>
    </row>
    <row r="28">
      <c r="A28" s="3" t="inlineStr">
        <is>
          <t>批次26</t>
        </is>
      </c>
      <c r="B28" s="3" t="n"/>
      <c r="C28" s="3" t="n"/>
      <c r="D28" s="3">
        <f>IF(B28=0, 0, C28/B28)</f>
        <v/>
      </c>
      <c r="E28" s="3">
        <f>$C$35</f>
        <v/>
      </c>
      <c r="F28" s="3">
        <f>IF($C$35=0, 0, $C$35 + 3*SQRT($C$35/B28))</f>
        <v/>
      </c>
      <c r="G28" s="3">
        <f>MAX(0, $C$35 - 3*SQRT($C$35/B28))</f>
        <v/>
      </c>
      <c r="H28" s="5">
        <f>IF(D28&gt;F28, "异常1：单位缺陷数超出UCL", IF(D28&lt;G28, "异常2：单位缺陷数低于LCL", IF(AND(D28&gt;D27, D27&gt;D26, D26&gt;D25, D25&gt;D24, D24&gt;D23), "异常3：连续6点递增", IF(AND(D28&lt;D27, D27&lt;D26, D26&lt;D25, D25&lt;D24, D24&lt;D23), "异常4：连续6点递减", "正常"))))</f>
        <v/>
      </c>
    </row>
    <row r="29">
      <c r="A29" s="3" t="inlineStr">
        <is>
          <t>批次27</t>
        </is>
      </c>
      <c r="B29" s="3" t="n"/>
      <c r="C29" s="3" t="n"/>
      <c r="D29" s="3">
        <f>IF(B29=0, 0, C29/B29)</f>
        <v/>
      </c>
      <c r="E29" s="3">
        <f>$C$35</f>
        <v/>
      </c>
      <c r="F29" s="3">
        <f>IF($C$35=0, 0, $C$35 + 3*SQRT($C$35/B29))</f>
        <v/>
      </c>
      <c r="G29" s="3">
        <f>MAX(0, $C$35 - 3*SQRT($C$35/B29))</f>
        <v/>
      </c>
      <c r="H29" s="5">
        <f>IF(D29&gt;F29, "异常1：单位缺陷数超出UCL", IF(D29&lt;G29, "异常2：单位缺陷数低于LCL", IF(AND(D29&gt;D28, D28&gt;D27, D27&gt;D26, D26&gt;D25, D25&gt;D24), "异常3：连续6点递增", IF(AND(D29&lt;D28, D28&lt;D27, D27&lt;D26, D26&lt;D25, D25&lt;D24), "异常4：连续6点递减", "正常"))))</f>
        <v/>
      </c>
    </row>
    <row r="30">
      <c r="A30" s="3" t="inlineStr">
        <is>
          <t>批次28</t>
        </is>
      </c>
      <c r="B30" s="3" t="n"/>
      <c r="C30" s="3" t="n"/>
      <c r="D30" s="3">
        <f>IF(B30=0, 0, C30/B30)</f>
        <v/>
      </c>
      <c r="E30" s="3">
        <f>$C$35</f>
        <v/>
      </c>
      <c r="F30" s="3">
        <f>IF($C$35=0, 0, $C$35 + 3*SQRT($C$35/B30))</f>
        <v/>
      </c>
      <c r="G30" s="3">
        <f>MAX(0, $C$35 - 3*SQRT($C$35/B30))</f>
        <v/>
      </c>
      <c r="H30" s="5">
        <f>IF(D30&gt;F30, "异常1：单位缺陷数超出UCL", IF(D30&lt;G30, "异常2：单位缺陷数低于LCL", IF(AND(D30&gt;D29, D29&gt;D28, D28&gt;D27, D27&gt;D26, D26&gt;D25), "异常3：连续6点递增", IF(AND(D30&lt;D29, D29&lt;D28, D28&lt;D27, D27&lt;D26, D26&lt;D25), "异常4：连续6点递减", "正常"))))</f>
        <v/>
      </c>
    </row>
    <row r="31">
      <c r="A31" s="3" t="inlineStr">
        <is>
          <t>批次29</t>
        </is>
      </c>
      <c r="B31" s="3" t="n"/>
      <c r="C31" s="3" t="n"/>
      <c r="D31" s="3">
        <f>IF(B31=0, 0, C31/B31)</f>
        <v/>
      </c>
      <c r="E31" s="3">
        <f>$C$35</f>
        <v/>
      </c>
      <c r="F31" s="3">
        <f>IF($C$35=0, 0, $C$35 + 3*SQRT($C$35/B31))</f>
        <v/>
      </c>
      <c r="G31" s="3">
        <f>MAX(0, $C$35 - 3*SQRT($C$35/B31))</f>
        <v/>
      </c>
      <c r="H31" s="5">
        <f>IF(D31&gt;F31, "异常1：单位缺陷数超出UCL", IF(D31&lt;G31, "异常2：单位缺陷数低于LCL", IF(AND(D31&gt;D30, D30&gt;D29, D29&gt;D28, D28&gt;D27, D27&gt;D26), "异常3：连续6点递增", IF(AND(D31&lt;D30, D30&lt;D29, D29&lt;D28, D28&lt;D27, D27&lt;D26), "异常4：连续6点递减", "正常"))))</f>
        <v/>
      </c>
    </row>
    <row r="32">
      <c r="A32" s="3" t="inlineStr">
        <is>
          <t>批次30</t>
        </is>
      </c>
      <c r="B32" s="3" t="n"/>
      <c r="C32" s="3" t="n"/>
      <c r="D32" s="3">
        <f>IF(B32=0, 0, C32/B32)</f>
        <v/>
      </c>
      <c r="E32" s="3">
        <f>$C$35</f>
        <v/>
      </c>
      <c r="F32" s="3">
        <f>IF($C$35=0, 0, $C$35 + 3*SQRT($C$35/B32))</f>
        <v/>
      </c>
      <c r="G32" s="3">
        <f>MAX(0, $C$35 - 3*SQRT($C$35/B32))</f>
        <v/>
      </c>
      <c r="H32" s="5">
        <f>IF(D32&gt;F32, "异常1：单位缺陷数超出UCL", IF(D32&lt;G32, "异常2：单位缺陷数低于LCL", IF(AND(D32&gt;D31, D31&gt;D30, D30&gt;D29, D29&gt;D28, D28&gt;D27), "异常3：连续6点递增", IF(AND(D32&lt;D31, D31&lt;D30, D30&lt;D29, D29&lt;D28, D28&lt;D27), "异常4：连续6点递减", "正常"))))</f>
        <v/>
      </c>
    </row>
    <row r="33">
      <c r="A33" s="2" t="inlineStr">
        <is>
          <t>统计基准值</t>
        </is>
      </c>
      <c r="B33" s="3" t="inlineStr">
        <is>
          <t>总缺陷数</t>
        </is>
      </c>
      <c r="C33" s="3">
        <f>SUM(C3:C32)</f>
        <v/>
      </c>
    </row>
    <row r="34">
      <c r="B34" s="3" t="inlineStr">
        <is>
          <t>总样本量</t>
        </is>
      </c>
      <c r="C34" s="3">
        <f>SUM(B3:B32)</f>
        <v/>
      </c>
    </row>
    <row r="35">
      <c r="B35" s="3" t="inlineStr">
        <is>
          <t>平均单位缺陷数 ū</t>
        </is>
      </c>
      <c r="C35" s="3">
        <f>IF(B34=0, 0, C33/C34)</f>
        <v/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单位缺陷数归一化趋势分析</t>
        </is>
      </c>
    </row>
    <row r="2">
      <c r="A2" s="2" t="inlineStr">
        <is>
          <t>批次号</t>
        </is>
      </c>
      <c r="B2" s="2" t="inlineStr">
        <is>
          <t>归一化单位缺陷数</t>
        </is>
      </c>
      <c r="C2" s="2" t="inlineStr">
        <is>
          <t>趋势线</t>
        </is>
      </c>
      <c r="D2" s="2" t="inlineStr">
        <is>
          <t>异常标记</t>
        </is>
      </c>
      <c r="E2" s="2" t="inlineStr">
        <is>
          <t>趋势斜率</t>
        </is>
      </c>
      <c r="F2" s="2" t="inlineStr">
        <is>
          <t>趋势判定</t>
        </is>
      </c>
    </row>
    <row r="3">
      <c r="A3" s="3" t="inlineStr">
        <is>
          <t>批次1</t>
        </is>
      </c>
      <c r="B3" s="3">
        <f>U控制图数据!D3</f>
        <v/>
      </c>
      <c r="C3" s="3">
        <f>TREND(U控制图数据!D3:D32, ROW(U控制图数据!D3:D32), ROW(U控制图数据!D3))</f>
        <v/>
      </c>
      <c r="D3" s="4">
        <f>U控制图数据!H3</f>
        <v/>
      </c>
      <c r="E3" s="3">
        <f>SLOPE(U控制图数据!D3:D32, ROW(U控制图数据!D3:D32))</f>
        <v/>
      </c>
      <c r="F3" s="4">
        <f>IF(E3&gt;0.001, "单位缺陷数呈上升趋势", IF(E3&lt;-0.001, "单位缺陷数呈下降趋势", "单位缺陷数趋势平稳"))</f>
        <v/>
      </c>
    </row>
    <row r="4">
      <c r="A4" s="3" t="inlineStr">
        <is>
          <t>批次2</t>
        </is>
      </c>
      <c r="B4" s="3">
        <f>U控制图数据!D4</f>
        <v/>
      </c>
      <c r="C4" s="3">
        <f>TREND(U控制图数据!$D$3:$D$32, ROW(U控制图数据!$D$3:$D$32), ROW(U控制图数据!D4))</f>
        <v/>
      </c>
      <c r="D4" s="4">
        <f>U控制图数据!H4</f>
        <v/>
      </c>
    </row>
    <row r="5">
      <c r="A5" s="3" t="inlineStr">
        <is>
          <t>批次3</t>
        </is>
      </c>
      <c r="B5" s="3">
        <f>U控制图数据!D5</f>
        <v/>
      </c>
      <c r="C5" s="3">
        <f>TREND(U控制图数据!$D$3:$D$32, ROW(U控制图数据!$D$3:$D$32), ROW(U控制图数据!D5))</f>
        <v/>
      </c>
      <c r="D5" s="4">
        <f>U控制图数据!H5</f>
        <v/>
      </c>
    </row>
    <row r="6">
      <c r="A6" s="3" t="inlineStr">
        <is>
          <t>批次4</t>
        </is>
      </c>
      <c r="B6" s="3">
        <f>U控制图数据!D6</f>
        <v/>
      </c>
      <c r="C6" s="3">
        <f>TREND(U控制图数据!$D$3:$D$32, ROW(U控制图数据!$D$3:$D$32), ROW(U控制图数据!D6))</f>
        <v/>
      </c>
      <c r="D6" s="4">
        <f>U控制图数据!H6</f>
        <v/>
      </c>
    </row>
    <row r="7">
      <c r="A7" s="3" t="inlineStr">
        <is>
          <t>批次5</t>
        </is>
      </c>
      <c r="B7" s="3">
        <f>U控制图数据!D7</f>
        <v/>
      </c>
      <c r="C7" s="3">
        <f>TREND(U控制图数据!$D$3:$D$32, ROW(U控制图数据!$D$3:$D$32), ROW(U控制图数据!D7))</f>
        <v/>
      </c>
      <c r="D7" s="4">
        <f>U控制图数据!H7</f>
        <v/>
      </c>
    </row>
    <row r="8">
      <c r="A8" s="3" t="inlineStr">
        <is>
          <t>批次6</t>
        </is>
      </c>
      <c r="B8" s="3">
        <f>U控制图数据!D8</f>
        <v/>
      </c>
      <c r="C8" s="3">
        <f>TREND(U控制图数据!$D$3:$D$32, ROW(U控制图数据!$D$3:$D$32), ROW(U控制图数据!D8))</f>
        <v/>
      </c>
      <c r="D8" s="5">
        <f>U控制图数据!H8</f>
        <v/>
      </c>
    </row>
    <row r="9">
      <c r="A9" s="3" t="inlineStr">
        <is>
          <t>批次7</t>
        </is>
      </c>
      <c r="B9" s="3">
        <f>U控制图数据!D9</f>
        <v/>
      </c>
      <c r="C9" s="3">
        <f>TREND(U控制图数据!$D$3:$D$32, ROW(U控制图数据!$D$3:$D$32), ROW(U控制图数据!D9))</f>
        <v/>
      </c>
      <c r="D9" s="5">
        <f>U控制图数据!H9</f>
        <v/>
      </c>
    </row>
    <row r="10">
      <c r="A10" s="3" t="inlineStr">
        <is>
          <t>批次8</t>
        </is>
      </c>
      <c r="B10" s="3">
        <f>U控制图数据!D10</f>
        <v/>
      </c>
      <c r="C10" s="3">
        <f>TREND(U控制图数据!$D$3:$D$32, ROW(U控制图数据!$D$3:$D$32), ROW(U控制图数据!D10))</f>
        <v/>
      </c>
      <c r="D10" s="5">
        <f>U控制图数据!H10</f>
        <v/>
      </c>
    </row>
    <row r="11">
      <c r="A11" s="3" t="inlineStr">
        <is>
          <t>批次9</t>
        </is>
      </c>
      <c r="B11" s="3">
        <f>U控制图数据!D11</f>
        <v/>
      </c>
      <c r="C11" s="3">
        <f>TREND(U控制图数据!$D$3:$D$32, ROW(U控制图数据!$D$3:$D$32), ROW(U控制图数据!D11))</f>
        <v/>
      </c>
      <c r="D11" s="5">
        <f>U控制图数据!H11</f>
        <v/>
      </c>
    </row>
    <row r="12">
      <c r="A12" s="3" t="inlineStr">
        <is>
          <t>批次10</t>
        </is>
      </c>
      <c r="B12" s="3">
        <f>U控制图数据!D12</f>
        <v/>
      </c>
      <c r="C12" s="3">
        <f>TREND(U控制图数据!$D$3:$D$32, ROW(U控制图数据!$D$3:$D$32), ROW(U控制图数据!D12))</f>
        <v/>
      </c>
      <c r="D12" s="5">
        <f>U控制图数据!H12</f>
        <v/>
      </c>
    </row>
    <row r="13">
      <c r="A13" s="3" t="inlineStr">
        <is>
          <t>批次11</t>
        </is>
      </c>
      <c r="B13" s="3">
        <f>U控制图数据!D13</f>
        <v/>
      </c>
      <c r="C13" s="3">
        <f>TREND(U控制图数据!$D$3:$D$32, ROW(U控制图数据!$D$3:$D$32), ROW(U控制图数据!D13))</f>
        <v/>
      </c>
      <c r="D13" s="5">
        <f>U控制图数据!H13</f>
        <v/>
      </c>
    </row>
    <row r="14">
      <c r="A14" s="3" t="inlineStr">
        <is>
          <t>批次12</t>
        </is>
      </c>
      <c r="B14" s="3">
        <f>U控制图数据!D14</f>
        <v/>
      </c>
      <c r="C14" s="3">
        <f>TREND(U控制图数据!$D$3:$D$32, ROW(U控制图数据!$D$3:$D$32), ROW(U控制图数据!D14))</f>
        <v/>
      </c>
      <c r="D14" s="5">
        <f>U控制图数据!H14</f>
        <v/>
      </c>
    </row>
    <row r="15">
      <c r="A15" s="3" t="inlineStr">
        <is>
          <t>批次13</t>
        </is>
      </c>
      <c r="B15" s="3">
        <f>U控制图数据!D15</f>
        <v/>
      </c>
      <c r="C15" s="3">
        <f>TREND(U控制图数据!$D$3:$D$32, ROW(U控制图数据!$D$3:$D$32), ROW(U控制图数据!D15))</f>
        <v/>
      </c>
      <c r="D15" s="5">
        <f>U控制图数据!H15</f>
        <v/>
      </c>
    </row>
    <row r="16">
      <c r="A16" s="3" t="inlineStr">
        <is>
          <t>批次14</t>
        </is>
      </c>
      <c r="B16" s="3">
        <f>U控制图数据!D16</f>
        <v/>
      </c>
      <c r="C16" s="3">
        <f>TREND(U控制图数据!$D$3:$D$32, ROW(U控制图数据!$D$3:$D$32), ROW(U控制图数据!D16))</f>
        <v/>
      </c>
      <c r="D16" s="5">
        <f>U控制图数据!H16</f>
        <v/>
      </c>
    </row>
    <row r="17">
      <c r="A17" s="3" t="inlineStr">
        <is>
          <t>批次15</t>
        </is>
      </c>
      <c r="B17" s="3">
        <f>U控制图数据!D17</f>
        <v/>
      </c>
      <c r="C17" s="3">
        <f>TREND(U控制图数据!$D$3:$D$32, ROW(U控制图数据!$D$3:$D$32), ROW(U控制图数据!D17))</f>
        <v/>
      </c>
      <c r="D17" s="5">
        <f>U控制图数据!H17</f>
        <v/>
      </c>
    </row>
    <row r="18">
      <c r="A18" s="3" t="inlineStr">
        <is>
          <t>批次16</t>
        </is>
      </c>
      <c r="B18" s="3">
        <f>U控制图数据!D18</f>
        <v/>
      </c>
      <c r="C18" s="3">
        <f>TREND(U控制图数据!$D$3:$D$32, ROW(U控制图数据!$D$3:$D$32), ROW(U控制图数据!D18))</f>
        <v/>
      </c>
      <c r="D18" s="5">
        <f>U控制图数据!H18</f>
        <v/>
      </c>
    </row>
    <row r="19">
      <c r="A19" s="3" t="inlineStr">
        <is>
          <t>批次17</t>
        </is>
      </c>
      <c r="B19" s="3">
        <f>U控制图数据!D19</f>
        <v/>
      </c>
      <c r="C19" s="3">
        <f>TREND(U控制图数据!$D$3:$D$32, ROW(U控制图数据!$D$3:$D$32), ROW(U控制图数据!D19))</f>
        <v/>
      </c>
      <c r="D19" s="5">
        <f>U控制图数据!H19</f>
        <v/>
      </c>
    </row>
    <row r="20">
      <c r="A20" s="3" t="inlineStr">
        <is>
          <t>批次18</t>
        </is>
      </c>
      <c r="B20" s="3">
        <f>U控制图数据!D20</f>
        <v/>
      </c>
      <c r="C20" s="3">
        <f>TREND(U控制图数据!$D$3:$D$32, ROW(U控制图数据!$D$3:$D$32), ROW(U控制图数据!D20))</f>
        <v/>
      </c>
      <c r="D20" s="5">
        <f>U控制图数据!H20</f>
        <v/>
      </c>
    </row>
    <row r="21">
      <c r="A21" s="3" t="inlineStr">
        <is>
          <t>批次19</t>
        </is>
      </c>
      <c r="B21" s="3">
        <f>U控制图数据!D21</f>
        <v/>
      </c>
      <c r="C21" s="3">
        <f>TREND(U控制图数据!$D$3:$D$32, ROW(U控制图数据!$D$3:$D$32), ROW(U控制图数据!D21))</f>
        <v/>
      </c>
      <c r="D21" s="5">
        <f>U控制图数据!H21</f>
        <v/>
      </c>
    </row>
    <row r="22">
      <c r="A22" s="3" t="inlineStr">
        <is>
          <t>批次20</t>
        </is>
      </c>
      <c r="B22" s="3">
        <f>U控制图数据!D22</f>
        <v/>
      </c>
      <c r="C22" s="3">
        <f>TREND(U控制图数据!$D$3:$D$32, ROW(U控制图数据!$D$3:$D$32), ROW(U控制图数据!D22))</f>
        <v/>
      </c>
      <c r="D22" s="5">
        <f>U控制图数据!H22</f>
        <v/>
      </c>
    </row>
    <row r="23">
      <c r="A23" s="3" t="inlineStr">
        <is>
          <t>批次21</t>
        </is>
      </c>
      <c r="B23" s="3">
        <f>U控制图数据!D23</f>
        <v/>
      </c>
      <c r="C23" s="3">
        <f>TREND(U控制图数据!$D$3:$D$32, ROW(U控制图数据!$D$3:$D$32), ROW(U控制图数据!D23))</f>
        <v/>
      </c>
      <c r="D23" s="5">
        <f>U控制图数据!H23</f>
        <v/>
      </c>
    </row>
    <row r="24">
      <c r="A24" s="3" t="inlineStr">
        <is>
          <t>批次22</t>
        </is>
      </c>
      <c r="B24" s="3">
        <f>U控制图数据!D24</f>
        <v/>
      </c>
      <c r="C24" s="3">
        <f>TREND(U控制图数据!$D$3:$D$32, ROW(U控制图数据!$D$3:$D$32), ROW(U控制图数据!D24))</f>
        <v/>
      </c>
      <c r="D24" s="5">
        <f>U控制图数据!H24</f>
        <v/>
      </c>
    </row>
    <row r="25">
      <c r="A25" s="3" t="inlineStr">
        <is>
          <t>批次23</t>
        </is>
      </c>
      <c r="B25" s="3">
        <f>U控制图数据!D25</f>
        <v/>
      </c>
      <c r="C25" s="3">
        <f>TREND(U控制图数据!$D$3:$D$32, ROW(U控制图数据!$D$3:$D$32), ROW(U控制图数据!D25))</f>
        <v/>
      </c>
      <c r="D25" s="5">
        <f>U控制图数据!H25</f>
        <v/>
      </c>
    </row>
    <row r="26">
      <c r="A26" s="3" t="inlineStr">
        <is>
          <t>批次24</t>
        </is>
      </c>
      <c r="B26" s="3">
        <f>U控制图数据!D26</f>
        <v/>
      </c>
      <c r="C26" s="3">
        <f>TREND(U控制图数据!$D$3:$D$32, ROW(U控制图数据!$D$3:$D$32), ROW(U控制图数据!D26))</f>
        <v/>
      </c>
      <c r="D26" s="5">
        <f>U控制图数据!H26</f>
        <v/>
      </c>
    </row>
    <row r="27">
      <c r="A27" s="3" t="inlineStr">
        <is>
          <t>批次25</t>
        </is>
      </c>
      <c r="B27" s="3">
        <f>U控制图数据!D27</f>
        <v/>
      </c>
      <c r="C27" s="3">
        <f>TREND(U控制图数据!$D$3:$D$32, ROW(U控制图数据!$D$3:$D$32), ROW(U控制图数据!D27))</f>
        <v/>
      </c>
      <c r="D27" s="5">
        <f>U控制图数据!H27</f>
        <v/>
      </c>
    </row>
    <row r="28">
      <c r="A28" s="3" t="inlineStr">
        <is>
          <t>批次26</t>
        </is>
      </c>
      <c r="B28" s="3">
        <f>U控制图数据!D28</f>
        <v/>
      </c>
      <c r="C28" s="3">
        <f>TREND(U控制图数据!$D$3:$D$32, ROW(U控制图数据!$D$3:$D$32), ROW(U控制图数据!D28))</f>
        <v/>
      </c>
      <c r="D28" s="5">
        <f>U控制图数据!H28</f>
        <v/>
      </c>
    </row>
    <row r="29">
      <c r="A29" s="3" t="inlineStr">
        <is>
          <t>批次27</t>
        </is>
      </c>
      <c r="B29" s="3">
        <f>U控制图数据!D29</f>
        <v/>
      </c>
      <c r="C29" s="3">
        <f>TREND(U控制图数据!$D$3:$D$32, ROW(U控制图数据!$D$3:$D$32), ROW(U控制图数据!D29))</f>
        <v/>
      </c>
      <c r="D29" s="5">
        <f>U控制图数据!H29</f>
        <v/>
      </c>
    </row>
    <row r="30">
      <c r="A30" s="3" t="inlineStr">
        <is>
          <t>批次28</t>
        </is>
      </c>
      <c r="B30" s="3">
        <f>U控制图数据!D30</f>
        <v/>
      </c>
      <c r="C30" s="3">
        <f>TREND(U控制图数据!$D$3:$D$32, ROW(U控制图数据!$D$3:$D$32), ROW(U控制图数据!D30))</f>
        <v/>
      </c>
      <c r="D30" s="5">
        <f>U控制图数据!H30</f>
        <v/>
      </c>
    </row>
    <row r="31">
      <c r="A31" s="3" t="inlineStr">
        <is>
          <t>批次29</t>
        </is>
      </c>
      <c r="B31" s="3">
        <f>U控制图数据!D31</f>
        <v/>
      </c>
      <c r="C31" s="3">
        <f>TREND(U控制图数据!$D$3:$D$32, ROW(U控制图数据!$D$3:$D$32), ROW(U控制图数据!D31))</f>
        <v/>
      </c>
      <c r="D31" s="5">
        <f>U控制图数据!H31</f>
        <v/>
      </c>
    </row>
    <row r="32">
      <c r="A32" s="3" t="inlineStr">
        <is>
          <t>批次30</t>
        </is>
      </c>
      <c r="B32" s="3">
        <f>U控制图数据!D32</f>
        <v/>
      </c>
      <c r="C32" s="3">
        <f>TREND(U控制图数据!$D$3:$D$32, ROW(U控制图数据!$D$3:$D$32), ROW(U控制图数据!D32))</f>
        <v/>
      </c>
      <c r="D32" s="5">
        <f>U控制图数据!H32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25" customWidth="1" min="1" max="1"/>
    <col width="80" customWidth="1" min="2" max="2"/>
  </cols>
  <sheetData>
    <row r="1">
      <c r="A1" s="1" t="inlineStr">
        <is>
          <t>U控制图（单位缺陷数）分析报告</t>
        </is>
      </c>
    </row>
    <row r="2">
      <c r="A2" s="6" t="inlineStr">
        <is>
          <t>一、基础信息</t>
        </is>
      </c>
      <c r="B2" s="4" t="inlineStr"/>
    </row>
    <row r="3">
      <c r="A3" s="4" t="inlineStr">
        <is>
          <t>产品名称/工序</t>
        </is>
      </c>
      <c r="B3" s="4" t="inlineStr">
        <is>
          <t>________________________</t>
        </is>
      </c>
    </row>
    <row r="4">
      <c r="A4" s="4" t="inlineStr">
        <is>
          <t>统计周期</t>
        </is>
      </c>
      <c r="B4" s="4" t="inlineStr">
        <is>
          <t>____年____月____日 至 ____年____月____日</t>
        </is>
      </c>
    </row>
    <row r="5">
      <c r="A5" s="4" t="inlineStr">
        <is>
          <t>总批次</t>
        </is>
      </c>
      <c r="B5" s="4">
        <f>COUNTA(U控制图数据!A3:A32)</f>
        <v/>
      </c>
    </row>
    <row r="6">
      <c r="A6" s="4" t="inlineStr">
        <is>
          <t>平均单位缺陷数 ū</t>
        </is>
      </c>
      <c r="B6" s="4">
        <f>U控制图数据!$C$35</f>
        <v/>
      </c>
    </row>
    <row r="7">
      <c r="A7" s="4" t="inlineStr">
        <is>
          <t>趋势判定</t>
        </is>
      </c>
      <c r="B7" s="4">
        <f>归一化趋势分析!F3</f>
        <v/>
      </c>
    </row>
    <row r="8">
      <c r="A8" s="4" t="inlineStr"/>
      <c r="B8" s="4" t="inlineStr"/>
    </row>
    <row r="9">
      <c r="A9" s="6" t="inlineStr">
        <is>
          <t>二、异常批次统计</t>
        </is>
      </c>
      <c r="B9" s="4" t="inlineStr"/>
    </row>
    <row r="10">
      <c r="A10" s="4" t="inlineStr">
        <is>
          <t>异常批次数量</t>
        </is>
      </c>
      <c r="B10" s="4">
        <f>COUNTIF(U控制图数据!H3:H32, "*异常*")</f>
        <v/>
      </c>
    </row>
    <row r="11">
      <c r="A11" s="4" t="inlineStr">
        <is>
          <t>异常批次占比</t>
        </is>
      </c>
      <c r="B11" s="4">
        <f>IF(COUNTA(U控制图数据!A3:A32)=0, 0, COUNTIF(U控制图数据!H3:H32, "*异常*")/COUNTA(U控制图数据!A3:A32))</f>
        <v/>
      </c>
    </row>
    <row r="12">
      <c r="A12" s="4" t="inlineStr"/>
      <c r="B12" s="4" t="inlineStr"/>
    </row>
    <row r="13">
      <c r="A13" s="6" t="inlineStr">
        <is>
          <t>三、结论与建议</t>
        </is>
      </c>
      <c r="B13" s="4" t="inlineStr"/>
    </row>
    <row r="14">
      <c r="A14" s="4" t="inlineStr">
        <is>
          <t>结论：</t>
        </is>
      </c>
      <c r="B14" s="4" t="inlineStr">
        <is>
          <t>________________________________________________________________________</t>
        </is>
      </c>
    </row>
    <row r="15">
      <c r="A15" s="4" t="inlineStr">
        <is>
          <t>建议：</t>
        </is>
      </c>
      <c r="B15" s="4" t="inlineStr">
        <is>
          <t>________________________________________________________________________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2026-03-04T12:31:16Z</dcterms:created>
  <dcterms:modified xmlns:dcterms="http://purl.org/dc/terms/" xmlns:xsi="http://www.w3.org/2001/XMLSchema-instance" xsi:type="dcterms:W3CDTF">2026-03-04T12:31:16Z</dcterms:modified>
</cp:coreProperties>
</file>