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X-s控制图数据" sheetId="1" state="visible" r:id="rId1"/>
    <sheet xmlns:r="http://schemas.openxmlformats.org/officeDocument/2006/relationships" name="过程稳定性判定" sheetId="2" state="visible" r:id="rId2"/>
    <sheet xmlns:r="http://schemas.openxmlformats.org/officeDocument/2006/relationships" name="报告导出模板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Microsoft YaHei"/>
      <b val="1"/>
      <color rgb="00FFFFFF"/>
      <sz val="12"/>
    </font>
    <font>
      <name val="Microsoft YaHei"/>
      <b val="1"/>
      <sz val="11"/>
    </font>
    <font>
      <name val="Microsoft YaHei"/>
      <sz val="10"/>
    </font>
  </fonts>
  <fills count="4">
    <fill>
      <patternFill/>
    </fill>
    <fill>
      <patternFill patternType="gray125"/>
    </fill>
    <fill>
      <patternFill patternType="solid">
        <fgColor rgb="00366092"/>
        <bgColor rgb="00366092"/>
      </patternFill>
    </fill>
    <fill>
      <patternFill patternType="solid">
        <fgColor rgb="00D9E2F3"/>
        <bgColor rgb="00D9E2F3"/>
      </patternFill>
    </fill>
  </fills>
  <borders count="5">
    <border>
      <left/>
      <right/>
      <top/>
      <bottom/>
      <diagonal/>
    </border>
    <border>
      <left style="thin"/>
      <right style="thin"/>
      <top style="thin"/>
      <bottom style="thin"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/>
      <right style="thin"/>
      <top style="thin"/>
      <bottom style="thin"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1" fillId="2" borderId="1" applyAlignment="1" pivotButton="0" quotePrefix="0" xfId="0">
      <alignment horizontal="center" vertical="center" wrapText="1"/>
    </xf>
    <xf numFmtId="0" fontId="2" fillId="3" borderId="1" applyAlignment="1" pivotButton="0" quotePrefix="0" xfId="0">
      <alignment horizontal="center" vertical="center" wrapText="1"/>
    </xf>
    <xf numFmtId="0" fontId="3" fillId="0" borderId="1" applyAlignment="1" pivotButton="0" quotePrefix="0" xfId="0">
      <alignment horizontal="center" vertical="center" wrapText="1"/>
    </xf>
    <xf numFmtId="0" fontId="3" fillId="0" borderId="1" applyAlignment="1" pivotButton="0" quotePrefix="0" xfId="0">
      <alignment horizontal="left" vertical="top" wrapText="1"/>
    </xf>
    <xf numFmtId="0" fontId="0" fillId="0" borderId="4" pivotButton="0" quotePrefix="0" xfId="0"/>
    <xf numFmtId="0" fontId="2" fillId="3" borderId="1" applyAlignment="1" pivotButton="0" quotePrefix="0" xfId="0">
      <alignment horizontal="left"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O2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10" customWidth="1" min="3" max="3"/>
    <col width="10" customWidth="1" min="4" max="4"/>
    <col width="10" customWidth="1" min="5" max="5"/>
    <col width="10" customWidth="1" min="6" max="6"/>
    <col width="10" customWidth="1" min="7" max="7"/>
    <col width="10" customWidth="1" min="8" max="8"/>
    <col width="10" customWidth="1" min="9" max="9"/>
    <col width="10" customWidth="1" min="10" max="10"/>
    <col width="10" customWidth="1" min="11" max="11"/>
    <col width="10" customWidth="1" min="12" max="12"/>
    <col width="12" customWidth="1" min="13" max="13"/>
    <col width="12" customWidth="1" min="14" max="14"/>
    <col width="30" customWidth="1" min="15" max="15"/>
  </cols>
  <sheetData>
    <row r="1">
      <c r="A1" s="1" t="inlineStr">
        <is>
          <t>X–s控制图（均值–标准差图）数据录入与计算表（n&gt;10）</t>
        </is>
      </c>
    </row>
    <row r="2">
      <c r="A2" s="2" t="inlineStr">
        <is>
          <t>组号</t>
        </is>
      </c>
      <c r="B2" s="2" t="inlineStr">
        <is>
          <t>样本1</t>
        </is>
      </c>
      <c r="C2" s="2" t="inlineStr">
        <is>
          <t>样本2</t>
        </is>
      </c>
      <c r="D2" s="2" t="inlineStr">
        <is>
          <t>样本3</t>
        </is>
      </c>
      <c r="E2" s="2" t="inlineStr">
        <is>
          <t>样本4</t>
        </is>
      </c>
      <c r="F2" s="2" t="inlineStr">
        <is>
          <t>样本5</t>
        </is>
      </c>
      <c r="G2" s="2" t="inlineStr">
        <is>
          <t>样本6</t>
        </is>
      </c>
      <c r="H2" s="2" t="inlineStr">
        <is>
          <t>样本7</t>
        </is>
      </c>
      <c r="I2" s="2" t="inlineStr">
        <is>
          <t>样本8</t>
        </is>
      </c>
      <c r="J2" s="2" t="inlineStr">
        <is>
          <t>样本9</t>
        </is>
      </c>
      <c r="K2" s="2" t="inlineStr">
        <is>
          <t>样本10</t>
        </is>
      </c>
      <c r="L2" s="2" t="inlineStr">
        <is>
          <t>样本11</t>
        </is>
      </c>
      <c r="M2" s="2" t="inlineStr">
        <is>
          <t>组均值 X̄</t>
        </is>
      </c>
      <c r="N2" s="2" t="inlineStr">
        <is>
          <t>组标准差 s</t>
        </is>
      </c>
      <c r="O2" s="2" t="inlineStr">
        <is>
          <t>异常标记</t>
        </is>
      </c>
    </row>
    <row r="3">
      <c r="A3" s="3" t="inlineStr">
        <is>
          <t>组1</t>
        </is>
      </c>
      <c r="B3" s="3" t="n"/>
      <c r="C3" s="3" t="n"/>
      <c r="D3" s="3" t="n"/>
      <c r="E3" s="3" t="n"/>
      <c r="F3" s="3" t="n"/>
      <c r="G3" s="3" t="n"/>
      <c r="H3" s="3" t="n"/>
      <c r="I3" s="3" t="n"/>
      <c r="J3" s="3" t="n"/>
      <c r="K3" s="3" t="n"/>
      <c r="L3" s="3" t="n"/>
      <c r="M3" s="3">
        <f>AVERAGE(B3:L3)</f>
        <v/>
      </c>
      <c r="N3" s="3">
        <f>STDEV.S(B3:L3)</f>
        <v/>
      </c>
      <c r="O3" s="4">
        <f>IF(OR(M3&gt;(M$23+0.927*N$23), M3&lt;(M$23-0.927*N$23)), "异常：X̄超出控制限", IF(OR(N3&gt;(1.716*N$23), N3&lt;(0.284*N$23)), "异常：s超出控制限", "正常")))</f>
        <v/>
      </c>
    </row>
    <row r="4">
      <c r="A4" s="3" t="inlineStr">
        <is>
          <t>组2</t>
        </is>
      </c>
      <c r="B4" s="3" t="n"/>
      <c r="C4" s="3" t="n"/>
      <c r="D4" s="3" t="n"/>
      <c r="E4" s="3" t="n"/>
      <c r="F4" s="3" t="n"/>
      <c r="G4" s="3" t="n"/>
      <c r="H4" s="3" t="n"/>
      <c r="I4" s="3" t="n"/>
      <c r="J4" s="3" t="n"/>
      <c r="K4" s="3" t="n"/>
      <c r="L4" s="3" t="n"/>
      <c r="M4" s="3">
        <f>AVERAGE(B4:L4)</f>
        <v/>
      </c>
      <c r="N4" s="3">
        <f>STDEV.S(B4:L4)</f>
        <v/>
      </c>
      <c r="O4" s="4">
        <f>IF(OR(M4&gt;(M$23+0.927*N$23), M4&lt;(M$23-0.927*N$23)), "异常：X̄超出控制限", IF(OR(N4&gt;(1.716*N$23), N4&lt;(0.284*N$23)), "异常：s超出控制限", "正常")))</f>
        <v/>
      </c>
    </row>
    <row r="5">
      <c r="A5" s="3" t="inlineStr">
        <is>
          <t>组3</t>
        </is>
      </c>
      <c r="B5" s="3" t="n"/>
      <c r="C5" s="3" t="n"/>
      <c r="D5" s="3" t="n"/>
      <c r="E5" s="3" t="n"/>
      <c r="F5" s="3" t="n"/>
      <c r="G5" s="3" t="n"/>
      <c r="H5" s="3" t="n"/>
      <c r="I5" s="3" t="n"/>
      <c r="J5" s="3" t="n"/>
      <c r="K5" s="3" t="n"/>
      <c r="L5" s="3" t="n"/>
      <c r="M5" s="3">
        <f>AVERAGE(B5:L5)</f>
        <v/>
      </c>
      <c r="N5" s="3">
        <f>STDEV.S(B5:L5)</f>
        <v/>
      </c>
      <c r="O5" s="4">
        <f>IF(OR(M5&gt;(M$23+0.927*N$23), M5&lt;(M$23-0.927*N$23)), "异常：X̄超出控制限", IF(OR(N5&gt;(1.716*N$23), N5&lt;(0.284*N$23)), "异常：s超出控制限", "正常")))</f>
        <v/>
      </c>
    </row>
    <row r="6">
      <c r="A6" s="3" t="inlineStr">
        <is>
          <t>组4</t>
        </is>
      </c>
      <c r="B6" s="3" t="n"/>
      <c r="C6" s="3" t="n"/>
      <c r="D6" s="3" t="n"/>
      <c r="E6" s="3" t="n"/>
      <c r="F6" s="3" t="n"/>
      <c r="G6" s="3" t="n"/>
      <c r="H6" s="3" t="n"/>
      <c r="I6" s="3" t="n"/>
      <c r="J6" s="3" t="n"/>
      <c r="K6" s="3" t="n"/>
      <c r="L6" s="3" t="n"/>
      <c r="M6" s="3">
        <f>AVERAGE(B6:L6)</f>
        <v/>
      </c>
      <c r="N6" s="3">
        <f>STDEV.S(B6:L6)</f>
        <v/>
      </c>
      <c r="O6" s="4">
        <f>IF(OR(M6&gt;(M$23+0.927*N$23), M6&lt;(M$23-0.927*N$23)), "异常：X̄超出控制限", IF(OR(N6&gt;(1.716*N$23), N6&lt;(0.284*N$23)), "异常：s超出控制限", "正常")))</f>
        <v/>
      </c>
    </row>
    <row r="7">
      <c r="A7" s="3" t="inlineStr">
        <is>
          <t>组5</t>
        </is>
      </c>
      <c r="B7" s="3" t="n"/>
      <c r="C7" s="3" t="n"/>
      <c r="D7" s="3" t="n"/>
      <c r="E7" s="3" t="n"/>
      <c r="F7" s="3" t="n"/>
      <c r="G7" s="3" t="n"/>
      <c r="H7" s="3" t="n"/>
      <c r="I7" s="3" t="n"/>
      <c r="J7" s="3" t="n"/>
      <c r="K7" s="3" t="n"/>
      <c r="L7" s="3" t="n"/>
      <c r="M7" s="3">
        <f>AVERAGE(B7:L7)</f>
        <v/>
      </c>
      <c r="N7" s="3">
        <f>STDEV.S(B7:L7)</f>
        <v/>
      </c>
      <c r="O7" s="4">
        <f>IF(OR(M7&gt;(M$23+0.927*N$23), M7&lt;(M$23-0.927*N$23)), "异常：X̄超出控制限", IF(OR(N7&gt;(1.716*N$23), N7&lt;(0.284*N$23)), "异常：s超出控制限", "正常")))</f>
        <v/>
      </c>
    </row>
    <row r="8">
      <c r="A8" s="3" t="inlineStr">
        <is>
          <t>组6</t>
        </is>
      </c>
      <c r="B8" s="3" t="n"/>
      <c r="C8" s="3" t="n"/>
      <c r="D8" s="3" t="n"/>
      <c r="E8" s="3" t="n"/>
      <c r="F8" s="3" t="n"/>
      <c r="G8" s="3" t="n"/>
      <c r="H8" s="3" t="n"/>
      <c r="I8" s="3" t="n"/>
      <c r="J8" s="3" t="n"/>
      <c r="K8" s="3" t="n"/>
      <c r="L8" s="3" t="n"/>
      <c r="M8" s="3">
        <f>AVERAGE(B8:L8)</f>
        <v/>
      </c>
      <c r="N8" s="3">
        <f>STDEV.S(B8:L8)</f>
        <v/>
      </c>
      <c r="O8" s="4">
        <f>IF(OR(M8&gt;(M$23+0.927*N$23), M8&lt;(M$23-0.927*N$23)), "异常：X̄超出控制限", IF(OR(N8&gt;(1.716*N$23), N8&lt;(0.284*N$23)), "异常：s超出控制限", "正常")))</f>
        <v/>
      </c>
    </row>
    <row r="9">
      <c r="A9" s="3" t="inlineStr">
        <is>
          <t>组7</t>
        </is>
      </c>
      <c r="B9" s="3" t="n"/>
      <c r="C9" s="3" t="n"/>
      <c r="D9" s="3" t="n"/>
      <c r="E9" s="3" t="n"/>
      <c r="F9" s="3" t="n"/>
      <c r="G9" s="3" t="n"/>
      <c r="H9" s="3" t="n"/>
      <c r="I9" s="3" t="n"/>
      <c r="J9" s="3" t="n"/>
      <c r="K9" s="3" t="n"/>
      <c r="L9" s="3" t="n"/>
      <c r="M9" s="3">
        <f>AVERAGE(B9:L9)</f>
        <v/>
      </c>
      <c r="N9" s="3">
        <f>STDEV.S(B9:L9)</f>
        <v/>
      </c>
      <c r="O9" s="4">
        <f>IF(OR(M9&gt;(M$23+0.927*N$23), M9&lt;(M$23-0.927*N$23)), "异常：X̄超出控制限", IF(OR(N9&gt;(1.716*N$23), N9&lt;(0.284*N$23)), "异常：s超出控制限", "正常")))</f>
        <v/>
      </c>
    </row>
    <row r="10">
      <c r="A10" s="3" t="inlineStr">
        <is>
          <t>组8</t>
        </is>
      </c>
      <c r="B10" s="3" t="n"/>
      <c r="C10" s="3" t="n"/>
      <c r="D10" s="3" t="n"/>
      <c r="E10" s="3" t="n"/>
      <c r="F10" s="3" t="n"/>
      <c r="G10" s="3" t="n"/>
      <c r="H10" s="3" t="n"/>
      <c r="I10" s="3" t="n"/>
      <c r="J10" s="3" t="n"/>
      <c r="K10" s="3" t="n"/>
      <c r="L10" s="3" t="n"/>
      <c r="M10" s="3">
        <f>AVERAGE(B10:L10)</f>
        <v/>
      </c>
      <c r="N10" s="3">
        <f>STDEV.S(B10:L10)</f>
        <v/>
      </c>
      <c r="O10" s="4">
        <f>IF(OR(M10&gt;(M$23+0.927*N$23), M10&lt;(M$23-0.927*N$23)), "异常：X̄超出控制限", IF(OR(N10&gt;(1.716*N$23), N10&lt;(0.284*N$23)), "异常：s超出控制限", "正常")))</f>
        <v/>
      </c>
    </row>
    <row r="11">
      <c r="A11" s="3" t="inlineStr">
        <is>
          <t>组9</t>
        </is>
      </c>
      <c r="B11" s="3" t="n"/>
      <c r="C11" s="3" t="n"/>
      <c r="D11" s="3" t="n"/>
      <c r="E11" s="3" t="n"/>
      <c r="F11" s="3" t="n"/>
      <c r="G11" s="3" t="n"/>
      <c r="H11" s="3" t="n"/>
      <c r="I11" s="3" t="n"/>
      <c r="J11" s="3" t="n"/>
      <c r="K11" s="3" t="n"/>
      <c r="L11" s="3" t="n"/>
      <c r="M11" s="3">
        <f>AVERAGE(B11:L11)</f>
        <v/>
      </c>
      <c r="N11" s="3">
        <f>STDEV.S(B11:L11)</f>
        <v/>
      </c>
      <c r="O11" s="4">
        <f>IF(OR(M11&gt;(M$23+0.927*N$23), M11&lt;(M$23-0.927*N$23)), "异常：X̄超出控制限", IF(OR(N11&gt;(1.716*N$23), N11&lt;(0.284*N$23)), "异常：s超出控制限", "正常")))</f>
        <v/>
      </c>
    </row>
    <row r="12">
      <c r="A12" s="3" t="inlineStr">
        <is>
          <t>组10</t>
        </is>
      </c>
      <c r="B12" s="3" t="n"/>
      <c r="C12" s="3" t="n"/>
      <c r="D12" s="3" t="n"/>
      <c r="E12" s="3" t="n"/>
      <c r="F12" s="3" t="n"/>
      <c r="G12" s="3" t="n"/>
      <c r="H12" s="3" t="n"/>
      <c r="I12" s="3" t="n"/>
      <c r="J12" s="3" t="n"/>
      <c r="K12" s="3" t="n"/>
      <c r="L12" s="3" t="n"/>
      <c r="M12" s="3">
        <f>AVERAGE(B12:L12)</f>
        <v/>
      </c>
      <c r="N12" s="3">
        <f>STDEV.S(B12:L12)</f>
        <v/>
      </c>
      <c r="O12" s="4">
        <f>IF(OR(M12&gt;(M$23+0.927*N$23), M12&lt;(M$23-0.927*N$23)), "异常：X̄超出控制限", IF(OR(N12&gt;(1.716*N$23), N12&lt;(0.284*N$23)), "异常：s超出控制限", "正常")))</f>
        <v/>
      </c>
    </row>
    <row r="13">
      <c r="A13" s="3" t="inlineStr">
        <is>
          <t>组11</t>
        </is>
      </c>
      <c r="B13" s="3" t="n"/>
      <c r="C13" s="3" t="n"/>
      <c r="D13" s="3" t="n"/>
      <c r="E13" s="3" t="n"/>
      <c r="F13" s="3" t="n"/>
      <c r="G13" s="3" t="n"/>
      <c r="H13" s="3" t="n"/>
      <c r="I13" s="3" t="n"/>
      <c r="J13" s="3" t="n"/>
      <c r="K13" s="3" t="n"/>
      <c r="L13" s="3" t="n"/>
      <c r="M13" s="3">
        <f>AVERAGE(B13:L13)</f>
        <v/>
      </c>
      <c r="N13" s="3">
        <f>STDEV.S(B13:L13)</f>
        <v/>
      </c>
      <c r="O13" s="4">
        <f>IF(OR(M13&gt;(M$23+0.927*N$23), M13&lt;(M$23-0.927*N$23)), "异常：X̄超出控制限", IF(OR(N13&gt;(1.716*N$23), N13&lt;(0.284*N$23)), "异常：s超出控制限", "正常")))</f>
        <v/>
      </c>
    </row>
    <row r="14">
      <c r="A14" s="3" t="inlineStr">
        <is>
          <t>组12</t>
        </is>
      </c>
      <c r="B14" s="3" t="n"/>
      <c r="C14" s="3" t="n"/>
      <c r="D14" s="3" t="n"/>
      <c r="E14" s="3" t="n"/>
      <c r="F14" s="3" t="n"/>
      <c r="G14" s="3" t="n"/>
      <c r="H14" s="3" t="n"/>
      <c r="I14" s="3" t="n"/>
      <c r="J14" s="3" t="n"/>
      <c r="K14" s="3" t="n"/>
      <c r="L14" s="3" t="n"/>
      <c r="M14" s="3">
        <f>AVERAGE(B14:L14)</f>
        <v/>
      </c>
      <c r="N14" s="3">
        <f>STDEV.S(B14:L14)</f>
        <v/>
      </c>
      <c r="O14" s="4">
        <f>IF(OR(M14&gt;(M$23+0.927*N$23), M14&lt;(M$23-0.927*N$23)), "异常：X̄超出控制限", IF(OR(N14&gt;(1.716*N$23), N14&lt;(0.284*N$23)), "异常：s超出控制限", "正常")))</f>
        <v/>
      </c>
    </row>
    <row r="15">
      <c r="A15" s="3" t="inlineStr">
        <is>
          <t>组13</t>
        </is>
      </c>
      <c r="B15" s="3" t="n"/>
      <c r="C15" s="3" t="n"/>
      <c r="D15" s="3" t="n"/>
      <c r="E15" s="3" t="n"/>
      <c r="F15" s="3" t="n"/>
      <c r="G15" s="3" t="n"/>
      <c r="H15" s="3" t="n"/>
      <c r="I15" s="3" t="n"/>
      <c r="J15" s="3" t="n"/>
      <c r="K15" s="3" t="n"/>
      <c r="L15" s="3" t="n"/>
      <c r="M15" s="3">
        <f>AVERAGE(B15:L15)</f>
        <v/>
      </c>
      <c r="N15" s="3">
        <f>STDEV.S(B15:L15)</f>
        <v/>
      </c>
      <c r="O15" s="4">
        <f>IF(OR(M15&gt;(M$23+0.927*N$23), M15&lt;(M$23-0.927*N$23)), "异常：X̄超出控制限", IF(OR(N15&gt;(1.716*N$23), N15&lt;(0.284*N$23)), "异常：s超出控制限", "正常")))</f>
        <v/>
      </c>
    </row>
    <row r="16">
      <c r="A16" s="3" t="inlineStr">
        <is>
          <t>组14</t>
        </is>
      </c>
      <c r="B16" s="3" t="n"/>
      <c r="C16" s="3" t="n"/>
      <c r="D16" s="3" t="n"/>
      <c r="E16" s="3" t="n"/>
      <c r="F16" s="3" t="n"/>
      <c r="G16" s="3" t="n"/>
      <c r="H16" s="3" t="n"/>
      <c r="I16" s="3" t="n"/>
      <c r="J16" s="3" t="n"/>
      <c r="K16" s="3" t="n"/>
      <c r="L16" s="3" t="n"/>
      <c r="M16" s="3">
        <f>AVERAGE(B16:L16)</f>
        <v/>
      </c>
      <c r="N16" s="3">
        <f>STDEV.S(B16:L16)</f>
        <v/>
      </c>
      <c r="O16" s="4">
        <f>IF(OR(M16&gt;(M$23+0.927*N$23), M16&lt;(M$23-0.927*N$23)), "异常：X̄超出控制限", IF(OR(N16&gt;(1.716*N$23), N16&lt;(0.284*N$23)), "异常：s超出控制限", "正常")))</f>
        <v/>
      </c>
    </row>
    <row r="17">
      <c r="A17" s="3" t="inlineStr">
        <is>
          <t>组15</t>
        </is>
      </c>
      <c r="B17" s="3" t="n"/>
      <c r="C17" s="3" t="n"/>
      <c r="D17" s="3" t="n"/>
      <c r="E17" s="3" t="n"/>
      <c r="F17" s="3" t="n"/>
      <c r="G17" s="3" t="n"/>
      <c r="H17" s="3" t="n"/>
      <c r="I17" s="3" t="n"/>
      <c r="J17" s="3" t="n"/>
      <c r="K17" s="3" t="n"/>
      <c r="L17" s="3" t="n"/>
      <c r="M17" s="3">
        <f>AVERAGE(B17:L17)</f>
        <v/>
      </c>
      <c r="N17" s="3">
        <f>STDEV.S(B17:L17)</f>
        <v/>
      </c>
      <c r="O17" s="4">
        <f>IF(OR(M17&gt;(M$23+0.927*N$23), M17&lt;(M$23-0.927*N$23)), "异常：X̄超出控制限", IF(OR(N17&gt;(1.716*N$23), N17&lt;(0.284*N$23)), "异常：s超出控制限", "正常")))</f>
        <v/>
      </c>
    </row>
    <row r="18">
      <c r="A18" s="3" t="inlineStr">
        <is>
          <t>组16</t>
        </is>
      </c>
      <c r="B18" s="3" t="n"/>
      <c r="C18" s="3" t="n"/>
      <c r="D18" s="3" t="n"/>
      <c r="E18" s="3" t="n"/>
      <c r="F18" s="3" t="n"/>
      <c r="G18" s="3" t="n"/>
      <c r="H18" s="3" t="n"/>
      <c r="I18" s="3" t="n"/>
      <c r="J18" s="3" t="n"/>
      <c r="K18" s="3" t="n"/>
      <c r="L18" s="3" t="n"/>
      <c r="M18" s="3">
        <f>AVERAGE(B18:L18)</f>
        <v/>
      </c>
      <c r="N18" s="3">
        <f>STDEV.S(B18:L18)</f>
        <v/>
      </c>
      <c r="O18" s="4">
        <f>IF(OR(M18&gt;(M$23+0.927*N$23), M18&lt;(M$23-0.927*N$23)), "异常：X̄超出控制限", IF(OR(N18&gt;(1.716*N$23), N18&lt;(0.284*N$23)), "异常：s超出控制限", "正常")))</f>
        <v/>
      </c>
    </row>
    <row r="19">
      <c r="A19" s="3" t="inlineStr">
        <is>
          <t>组17</t>
        </is>
      </c>
      <c r="B19" s="3" t="n"/>
      <c r="C19" s="3" t="n"/>
      <c r="D19" s="3" t="n"/>
      <c r="E19" s="3" t="n"/>
      <c r="F19" s="3" t="n"/>
      <c r="G19" s="3" t="n"/>
      <c r="H19" s="3" t="n"/>
      <c r="I19" s="3" t="n"/>
      <c r="J19" s="3" t="n"/>
      <c r="K19" s="3" t="n"/>
      <c r="L19" s="3" t="n"/>
      <c r="M19" s="3">
        <f>AVERAGE(B19:L19)</f>
        <v/>
      </c>
      <c r="N19" s="3">
        <f>STDEV.S(B19:L19)</f>
        <v/>
      </c>
      <c r="O19" s="4">
        <f>IF(OR(M19&gt;(M$23+0.927*N$23), M19&lt;(M$23-0.927*N$23)), "异常：X̄超出控制限", IF(OR(N19&gt;(1.716*N$23), N19&lt;(0.284*N$23)), "异常：s超出控制限", "正常")))</f>
        <v/>
      </c>
    </row>
    <row r="20">
      <c r="A20" s="3" t="inlineStr">
        <is>
          <t>组18</t>
        </is>
      </c>
      <c r="B20" s="3" t="n"/>
      <c r="C20" s="3" t="n"/>
      <c r="D20" s="3" t="n"/>
      <c r="E20" s="3" t="n"/>
      <c r="F20" s="3" t="n"/>
      <c r="G20" s="3" t="n"/>
      <c r="H20" s="3" t="n"/>
      <c r="I20" s="3" t="n"/>
      <c r="J20" s="3" t="n"/>
      <c r="K20" s="3" t="n"/>
      <c r="L20" s="3" t="n"/>
      <c r="M20" s="3">
        <f>AVERAGE(B20:L20)</f>
        <v/>
      </c>
      <c r="N20" s="3">
        <f>STDEV.S(B20:L20)</f>
        <v/>
      </c>
      <c r="O20" s="4">
        <f>IF(OR(M20&gt;(M$23+0.927*N$23), M20&lt;(M$23-0.927*N$23)), "异常：X̄超出控制限", IF(OR(N20&gt;(1.716*N$23), N20&lt;(0.284*N$23)), "异常：s超出控制限", "正常")))</f>
        <v/>
      </c>
    </row>
    <row r="21">
      <c r="A21" s="3" t="inlineStr">
        <is>
          <t>组19</t>
        </is>
      </c>
      <c r="B21" s="3" t="n"/>
      <c r="C21" s="3" t="n"/>
      <c r="D21" s="3" t="n"/>
      <c r="E21" s="3" t="n"/>
      <c r="F21" s="3" t="n"/>
      <c r="G21" s="3" t="n"/>
      <c r="H21" s="3" t="n"/>
      <c r="I21" s="3" t="n"/>
      <c r="J21" s="3" t="n"/>
      <c r="K21" s="3" t="n"/>
      <c r="L21" s="3" t="n"/>
      <c r="M21" s="3">
        <f>AVERAGE(B21:L21)</f>
        <v/>
      </c>
      <c r="N21" s="3">
        <f>STDEV.S(B21:L21)</f>
        <v/>
      </c>
      <c r="O21" s="4">
        <f>IF(OR(M21&gt;(M$23+0.927*N$23), M21&lt;(M$23-0.927*N$23)), "异常：X̄超出控制限", IF(OR(N21&gt;(1.716*N$23), N21&lt;(0.284*N$23)), "异常：s超出控制限", "正常")))</f>
        <v/>
      </c>
    </row>
    <row r="22">
      <c r="A22" s="3" t="inlineStr">
        <is>
          <t>组20</t>
        </is>
      </c>
      <c r="B22" s="3" t="n"/>
      <c r="C22" s="3" t="n"/>
      <c r="D22" s="3" t="n"/>
      <c r="E22" s="3" t="n"/>
      <c r="F22" s="3" t="n"/>
      <c r="G22" s="3" t="n"/>
      <c r="H22" s="3" t="n"/>
      <c r="I22" s="3" t="n"/>
      <c r="J22" s="3" t="n"/>
      <c r="K22" s="3" t="n"/>
      <c r="L22" s="3" t="n"/>
      <c r="M22" s="3">
        <f>AVERAGE(B22:L22)</f>
        <v/>
      </c>
      <c r="N22" s="3">
        <f>STDEV.S(B22:L22)</f>
        <v/>
      </c>
      <c r="O22" s="4">
        <f>IF(OR(M22&gt;(M$23+0.927*N$23), M22&lt;(M$23-0.927*N$23)), "异常：X̄超出控制限", IF(OR(N22&gt;(1.716*N$23), N22&lt;(0.284*N$23)), "异常：s超出控制限", "正常")))</f>
        <v/>
      </c>
    </row>
    <row r="23">
      <c r="A23" s="2" t="inlineStr">
        <is>
          <t>统计量</t>
        </is>
      </c>
      <c r="M23" s="3">
        <f>AVERAGE(M3:M22)</f>
        <v/>
      </c>
      <c r="N23" s="3">
        <f>AVERAGE(N3:N22)</f>
        <v/>
      </c>
    </row>
  </sheetData>
  <mergeCells count="2">
    <mergeCell ref="A1:O1"/>
    <mergeCell ref="A23:B23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3"/>
  <sheetViews>
    <sheetView workbookViewId="0">
      <selection activeCell="A1" sqref="A1"/>
    </sheetView>
  </sheetViews>
  <sheetFormatPr baseColWidth="8" defaultRowHeight="15"/>
  <cols>
    <col width="18" customWidth="1" min="1" max="1"/>
    <col width="18" customWidth="1" min="2" max="2"/>
    <col width="18" customWidth="1" min="3" max="3"/>
    <col width="18" customWidth="1" min="4" max="4"/>
    <col width="18" customWidth="1" min="5" max="5"/>
    <col width="18" customWidth="1" min="6" max="6"/>
  </cols>
  <sheetData>
    <row r="1">
      <c r="A1" s="1" t="inlineStr">
        <is>
          <t>X–s控制图过程稳定性判定</t>
        </is>
      </c>
    </row>
    <row r="2">
      <c r="A2" s="2" t="inlineStr">
        <is>
          <t>X̄图判异点数量</t>
        </is>
      </c>
      <c r="B2" s="2" t="inlineStr">
        <is>
          <t>s图判异点数量</t>
        </is>
      </c>
      <c r="C2" s="2" t="inlineStr">
        <is>
          <t>总判异点数量</t>
        </is>
      </c>
      <c r="D2" s="2" t="inlineStr">
        <is>
          <t>判异点占比</t>
        </is>
      </c>
      <c r="E2" s="2" t="inlineStr">
        <is>
          <t>稳定性等级</t>
        </is>
      </c>
      <c r="F2" s="2" t="inlineStr">
        <is>
          <t>判定结论</t>
        </is>
      </c>
    </row>
    <row r="3">
      <c r="A3" s="3">
        <f>COUNTIF(X-s控制图数据!O3:O22, "*X̄*异常*")</f>
        <v/>
      </c>
      <c r="B3" s="3">
        <f>COUNTIF(X-s控制图数据!O3:O22, "*s*异常*")</f>
        <v/>
      </c>
      <c r="C3" s="3">
        <f>A3+B3</f>
        <v/>
      </c>
      <c r="D3" s="3">
        <f>C3/20</f>
        <v/>
      </c>
      <c r="E3" s="3">
        <f>IF(D3=0, "稳定", IF(D3&lt;=0.1, "基本稳定", "不稳定"))</f>
        <v/>
      </c>
      <c r="F3" s="4">
        <f>IF(E3="稳定", "过程受控，可用于过程能力分析", IF(E3="基本稳定", "过程基本受控，需关注判异点", "过程失控，需立即调查原因"))</f>
        <v/>
      </c>
    </row>
  </sheetData>
  <mergeCells count="1">
    <mergeCell ref="A1:F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23"/>
  <sheetViews>
    <sheetView workbookViewId="0">
      <selection activeCell="A1" sqref="A1"/>
    </sheetView>
  </sheetViews>
  <sheetFormatPr baseColWidth="8" defaultRowHeight="15"/>
  <cols>
    <col width="25" customWidth="1" min="1" max="1"/>
    <col width="50" customWidth="1" min="2" max="2"/>
  </cols>
  <sheetData>
    <row r="1">
      <c r="A1" s="1" t="inlineStr">
        <is>
          <t>X–s控制图分析报告</t>
        </is>
      </c>
      <c r="B1" s="5" t="n"/>
    </row>
    <row r="2">
      <c r="A2" s="6" t="inlineStr">
        <is>
          <t>1. 项目信息</t>
        </is>
      </c>
      <c r="B2" s="4" t="inlineStr"/>
    </row>
    <row r="3">
      <c r="A3" s="4" t="inlineStr">
        <is>
          <t>项目名称</t>
        </is>
      </c>
      <c r="B3" s="4" t="inlineStr">
        <is>
          <t>__________</t>
        </is>
      </c>
    </row>
    <row r="4">
      <c r="A4" s="4" t="inlineStr">
        <is>
          <t>产品/过程</t>
        </is>
      </c>
      <c r="B4" s="4" t="inlineStr">
        <is>
          <t>__________</t>
        </is>
      </c>
    </row>
    <row r="5">
      <c r="A5" s="4" t="inlineStr">
        <is>
          <t>测量特性</t>
        </is>
      </c>
      <c r="B5" s="4" t="inlineStr">
        <is>
          <t>__________</t>
        </is>
      </c>
    </row>
    <row r="6">
      <c r="A6" s="4" t="inlineStr">
        <is>
          <t>样本量 n</t>
        </is>
      </c>
      <c r="B6" s="4" t="inlineStr">
        <is>
          <t>11</t>
        </is>
      </c>
    </row>
    <row r="7">
      <c r="A7" s="4" t="inlineStr">
        <is>
          <t>数据收集时间</t>
        </is>
      </c>
      <c r="B7" s="4" t="inlineStr">
        <is>
          <t>__________</t>
        </is>
      </c>
    </row>
    <row r="8">
      <c r="A8" s="4" t="inlineStr"/>
      <c r="B8" s="4" t="inlineStr"/>
    </row>
    <row r="9">
      <c r="A9" s="6" t="inlineStr">
        <is>
          <t>2. 控制图统计量</t>
        </is>
      </c>
      <c r="B9" s="4" t="inlineStr"/>
    </row>
    <row r="10">
      <c r="A10" s="4" t="inlineStr">
        <is>
          <t>总均值 X̄̄</t>
        </is>
      </c>
      <c r="B10" s="4">
        <f>X-s控制图数据!$M$23</f>
        <v/>
      </c>
    </row>
    <row r="11">
      <c r="A11" s="4" t="inlineStr">
        <is>
          <t>平均标准差 s̄</t>
        </is>
      </c>
      <c r="B11" s="4">
        <f>X-s控制图数据!$N$23</f>
        <v/>
      </c>
    </row>
    <row r="12">
      <c r="A12" s="4" t="inlineStr">
        <is>
          <t>X̄图 UCL</t>
        </is>
      </c>
      <c r="B12" s="4">
        <f>M$23+0.927*N$23</f>
        <v/>
      </c>
    </row>
    <row r="13">
      <c r="A13" s="4" t="inlineStr">
        <is>
          <t>X̄图 LCL</t>
        </is>
      </c>
      <c r="B13" s="4">
        <f>M$23-0.927*N$23</f>
        <v/>
      </c>
    </row>
    <row r="14">
      <c r="A14" s="4" t="inlineStr">
        <is>
          <t>s图 UCL</t>
        </is>
      </c>
      <c r="B14" s="4">
        <f>1.716*N$23</f>
        <v/>
      </c>
    </row>
    <row r="15">
      <c r="A15" s="4" t="inlineStr">
        <is>
          <t>s图 LCL</t>
        </is>
      </c>
      <c r="B15" s="4">
        <f>0.284*N$23</f>
        <v/>
      </c>
    </row>
    <row r="16">
      <c r="A16" s="4" t="inlineStr"/>
      <c r="B16" s="4" t="inlineStr"/>
    </row>
    <row r="17">
      <c r="A17" s="6" t="inlineStr">
        <is>
          <t>3. 过程稳定性结论</t>
        </is>
      </c>
      <c r="B17" s="4">
        <f>过程稳定性判定!F3</f>
        <v/>
      </c>
    </row>
    <row r="18">
      <c r="A18" s="4" t="inlineStr"/>
      <c r="B18" s="4" t="inlineStr"/>
    </row>
    <row r="19">
      <c r="A19" s="6" t="inlineStr">
        <is>
          <t>4. 改进建议</t>
        </is>
      </c>
      <c r="B19" s="4" t="inlineStr">
        <is>
          <t>__________</t>
        </is>
      </c>
    </row>
    <row r="20">
      <c r="A20" s="4" t="inlineStr"/>
      <c r="B20" s="4" t="inlineStr"/>
    </row>
    <row r="21">
      <c r="A21" s="4" t="inlineStr">
        <is>
          <t>报告编制人</t>
        </is>
      </c>
      <c r="B21" s="4" t="inlineStr">
        <is>
          <t>__________</t>
        </is>
      </c>
    </row>
    <row r="22">
      <c r="A22" s="4" t="inlineStr">
        <is>
          <t>报告审核人</t>
        </is>
      </c>
      <c r="B22" s="4" t="inlineStr">
        <is>
          <t>__________</t>
        </is>
      </c>
    </row>
    <row r="23">
      <c r="A23" s="4" t="inlineStr">
        <is>
          <t>报告日期</t>
        </is>
      </c>
      <c r="B23" s="4" t="inlineStr">
        <is>
          <t>__________</t>
        </is>
      </c>
    </row>
  </sheetData>
  <mergeCells count="1">
    <mergeCell ref="A1:B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2026-03-04T12:21:35Z</dcterms:created>
  <dcterms:modified xmlns:dcterms="http://purl.org/dc/terms/" xmlns:xsi="http://www.w3.org/2001/XMLSchema-instance" xsi:type="dcterms:W3CDTF">2026-03-04T12:21:35Z</dcterms:modified>
</cp:coreProperties>
</file>