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-使用说明" sheetId="1" state="visible" r:id="rId1"/>
    <sheet xmlns:r="http://schemas.openxmlformats.org/officeDocument/2006/relationships" name="01-评分标准" sheetId="2" state="visible" r:id="rId2"/>
    <sheet xmlns:r="http://schemas.openxmlformats.org/officeDocument/2006/relationships" name="02-打分表" sheetId="3" state="visible" r:id="rId3"/>
    <sheet xmlns:r="http://schemas.openxmlformats.org/officeDocument/2006/relationships" name="03-汇总看板" sheetId="4" state="visible" r:id="rId4"/>
    <sheet xmlns:r="http://schemas.openxmlformats.org/officeDocument/2006/relationships" name="04-指标字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微软雅黑"/>
      <b val="1"/>
      <color rgb="000F172A"/>
      <sz val="16"/>
    </font>
    <font>
      <name val="微软雅黑"/>
      <color rgb="0064748B"/>
      <sz val="10"/>
    </font>
    <font>
      <name val="微软雅黑"/>
      <b val="1"/>
      <color rgb="00FFFFFF"/>
      <sz val="11"/>
    </font>
    <font>
      <name val="微软雅黑"/>
      <b val="1"/>
      <color rgb="001E293B"/>
      <sz val="10"/>
    </font>
    <font>
      <name val="微软雅黑"/>
      <color rgb="001E293B"/>
      <sz val="10"/>
    </font>
  </fonts>
  <fills count="6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E0F2FE"/>
      </patternFill>
    </fill>
    <fill>
      <patternFill patternType="solid">
        <fgColor rgb="00FFF7ED"/>
      </patternFill>
    </fill>
    <fill>
      <patternFill patternType="solid">
        <fgColor rgb="00ECFDF5"/>
      </patternFill>
    </fill>
  </fills>
  <borders count="5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  <right/>
      <top/>
      <bottom/>
      <diagonal/>
    </border>
    <border>
      <left style="thin">
        <color rgb="00CBD5E1"/>
      </left>
      <right style="thin">
        <color rgb="00CBD5E1"/>
      </right>
      <top/>
      <bottom/>
      <diagonal/>
    </border>
    <border>
      <left style="thin">
        <color rgb="00CBD5E1"/>
      </left>
      <right style="thin">
        <color rgb="00CBD5E1"/>
      </right>
      <top/>
      <bottom style="thin">
        <color rgb="00CBD5E1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  <xf numFmtId="0" fontId="4" fillId="0" borderId="0" pivotButton="0" quotePrefix="0" xfId="0"/>
    <xf numFmtId="0" fontId="4" fillId="3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center" wrapText="1"/>
    </xf>
    <xf numFmtId="9" fontId="5" fillId="3" borderId="1" applyAlignment="1" pivotButton="0" quotePrefix="0" xfId="0">
      <alignment vertical="center" wrapText="1"/>
    </xf>
    <xf numFmtId="0" fontId="4" fillId="0" borderId="1" pivotButton="0" quotePrefix="0" xfId="0"/>
    <xf numFmtId="0" fontId="5" fillId="4" borderId="1" pivotButton="0" quotePrefix="0" xfId="0"/>
    <xf numFmtId="0" fontId="4" fillId="4" borderId="1" applyAlignment="1" pivotButton="0" quotePrefix="0" xfId="0">
      <alignment vertical="center" wrapText="1"/>
    </xf>
    <xf numFmtId="0" fontId="4" fillId="5" borderId="1" applyAlignment="1" pivotButton="0" quotePrefix="0" xfId="0">
      <alignment vertical="center" wrapText="1"/>
    </xf>
    <xf numFmtId="0" fontId="0" fillId="0" borderId="3" pivotButton="0" quotePrefix="0" xfId="0"/>
    <xf numFmtId="0" fontId="0" fillId="0" borderId="4" pivotButton="0" quotePrefix="0" xfId="0"/>
    <xf numFmtId="0" fontId="4" fillId="5" borderId="0" pivotButton="0" quotePrefix="0" xfId="0"/>
    <xf numFmtId="9" fontId="5" fillId="4" borderId="1" applyAlignment="1" pivotButton="0" quotePrefix="0" xfId="0">
      <alignment vertical="center" wrapText="1"/>
    </xf>
    <xf numFmtId="9" fontId="0" fillId="0" borderId="0" pivotButton="0" quotePrefix="0" xfId="0"/>
    <xf numFmtId="0" fontId="5" fillId="0" borderId="1" pivotButton="0" quotePrefix="0" xfId="0"/>
    <xf numFmtId="0" fontId="0" fillId="0" borderId="1" pivotButton="0" quotePrefix="0" xfId="0"/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改进文化四维雷达</a:t>
            </a:r>
          </a:p>
        </rich>
      </tx>
    </title>
    <plotArea>
      <radarChart>
        <radarStyle val="standard"/>
        <ser>
          <idx val="0"/>
          <order val="0"/>
          <tx>
            <strRef>
              <f>'03-汇总看板'!B18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'03-汇总看板'!$A$19:$A$22</f>
            </numRef>
          </cat>
          <val>
            <numRef>
              <f>'03-汇总看板'!$B$19:$B$22</f>
            </numRef>
          </val>
        </ser>
        <axId val="10"/>
        <axId val="100"/>
      </rad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14" customWidth="1" min="1" max="1"/>
    <col width="92" customWidth="1" min="2" max="2"/>
  </cols>
  <sheetData>
    <row r="1">
      <c r="A1" s="1" t="inlineStr">
        <is>
          <t>改进文化度量打分评分表（Excel 工具模板）</t>
        </is>
      </c>
    </row>
    <row r="2">
      <c r="A2" s="2" t="inlineStr">
        <is>
          <t>配套智库文章：《改进文化度量实战案例》· id=233 · 知识编号 5.1.3</t>
        </is>
      </c>
    </row>
    <row r="4">
      <c r="A4" s="3" t="inlineStr">
        <is>
          <t>项目</t>
        </is>
      </c>
      <c r="B4" s="3" t="inlineStr">
        <is>
          <t>说明</t>
        </is>
      </c>
    </row>
    <row r="5" ht="40" customHeight="1">
      <c r="A5" s="4" t="inlineStr">
        <is>
          <t>定位</t>
        </is>
      </c>
      <c r="B5" s="5" t="inlineStr">
        <is>
          <t>把「做了很多改善」变成「看得见的文化水平」：诊断与追踪工具，非单纯活动统计表。</t>
        </is>
      </c>
    </row>
    <row r="6" ht="40" customHeight="1">
      <c r="A6" s="4" t="inlineStr">
        <is>
          <t>结构</t>
        </is>
      </c>
      <c r="B6" s="5" t="inlineStr">
        <is>
          <t>四维度（参与度/体系成熟度/能力水平/结果有效性）× 各 4 项 = 16 项，1～5 分（萌芽→标杆）。</t>
        </is>
      </c>
    </row>
    <row r="7" ht="40" customHeight="1">
      <c r="A7" s="4" t="inlineStr">
        <is>
          <t>建议权重</t>
        </is>
      </c>
      <c r="B7" s="5" t="inlineStr">
        <is>
          <t>默认四维各 25%，可在「03-汇总看板」调整；权重合计须为 100%。</t>
        </is>
      </c>
    </row>
    <row r="8" ht="40" customHeight="1">
      <c r="A8" s="4" t="inlineStr">
        <is>
          <t>使用步骤</t>
        </is>
      </c>
      <c r="B8" s="5" t="inlineStr">
        <is>
          <t>①读评分锚点→②在打分表填 16 项（尽量附客观数据）→③看汇总雷达与短板→④登记改进行动→⑤6～12 月复测。</t>
        </is>
      </c>
    </row>
    <row r="9" ht="40" customHeight="1">
      <c r="A9" s="4" t="inlineStr">
        <is>
          <t>数据来源</t>
        </is>
      </c>
      <c r="B9" s="5" t="inlineStr">
        <is>
          <t>员工问卷 + 流程审核（课题闭环抽查）+ 历史数据（参与率/巩固率/工具使用/收益）。</t>
        </is>
      </c>
    </row>
    <row r="10" ht="40" customHeight="1">
      <c r="A10" s="4" t="inlineStr">
        <is>
          <t>案例参考</t>
        </is>
      </c>
      <c r="B10" s="5" t="inlineStr">
        <is>
          <t>文章中瑞丰精工基线综合 2.1 分；一年后 3.8 分。短板优先突破 1～2 个维度。</t>
        </is>
      </c>
    </row>
    <row r="11" ht="40" customHeight="1">
      <c r="A11" s="4" t="inlineStr">
        <is>
          <t>红线</t>
        </is>
      </c>
      <c r="B11" s="5" t="inlineStr">
        <is>
          <t>勿把活动量当文化；勿一次性评估后不再跟踪；勿度量不行动；勿忽略一线感受；勿追求完美迟迟不启动。</t>
        </is>
      </c>
    </row>
    <row r="12" ht="40" customHeight="1">
      <c r="A12" s="4" t="inlineStr">
        <is>
          <t>版本</t>
        </is>
      </c>
      <c r="B12" s="5" t="inlineStr">
        <is>
          <t>v20260727 · 卓越质量智库 · www.zhiliangclub.com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8" customWidth="1" min="1" max="1"/>
    <col width="56" customWidth="1" min="2" max="2"/>
    <col width="12" customWidth="1" min="3" max="3"/>
  </cols>
  <sheetData>
    <row r="1">
      <c r="A1" s="1" t="inlineStr">
        <is>
          <t>1～5 分评分锚点（适用于全部 16 项指标）</t>
        </is>
      </c>
    </row>
    <row r="3">
      <c r="A3" s="3" t="inlineStr">
        <is>
          <t>分值</t>
        </is>
      </c>
      <c r="B3" s="3" t="inlineStr">
        <is>
          <t>等级</t>
        </is>
      </c>
      <c r="C3" s="3" t="inlineStr">
        <is>
          <t>判断要点</t>
        </is>
      </c>
    </row>
    <row r="4" ht="36" customHeight="1">
      <c r="A4" s="4" t="n">
        <v>1</v>
      </c>
      <c r="B4" s="5" t="inlineStr">
        <is>
          <t>萌芽期</t>
        </is>
      </c>
      <c r="C4" s="5" t="inlineStr">
        <is>
          <t>偶发/少数人；流程名义存在；工具单一；效果难验证或不巩固</t>
        </is>
      </c>
    </row>
    <row r="5" ht="36" customHeight="1">
      <c r="A5" s="4" t="n">
        <v>2</v>
      </c>
      <c r="B5" s="5" t="inlineStr">
        <is>
          <t>成长期初期</t>
        </is>
      </c>
      <c r="C5" s="5" t="inlineStr">
        <is>
          <t>有活动但集中少数；执行松散；工具浅；短期有效长期回潮</t>
        </is>
      </c>
    </row>
    <row r="6" ht="36" customHeight="1">
      <c r="A6" s="4" t="n">
        <v>3</v>
      </c>
      <c r="B6" s="5" t="inlineStr">
        <is>
          <t>成长期</t>
        </is>
      </c>
      <c r="C6" s="5" t="inlineStr">
        <is>
          <t>参与扩大；流程基本运转；工具开始多样；效果可部分核算</t>
        </is>
      </c>
    </row>
    <row r="7" ht="36" customHeight="1">
      <c r="A7" s="4" t="n">
        <v>4</v>
      </c>
      <c r="B7" s="5" t="inlineStr">
        <is>
          <t>成熟期</t>
        </is>
      </c>
      <c r="C7" s="5" t="inlineStr">
        <is>
          <t>一线广泛参与；闭环验证常态；工具链完整；效益可证明</t>
        </is>
      </c>
    </row>
    <row r="8" ht="36" customHeight="1">
      <c r="A8" s="4" t="n">
        <v>5</v>
      </c>
      <c r="B8" s="5" t="inlineStr">
        <is>
          <t>标杆级</t>
        </is>
      </c>
      <c r="C8" s="5" t="inlineStr">
        <is>
          <t>文化自驱动；体系稳定可复制；能力分层认证到位；结果持续改善</t>
        </is>
      </c>
    </row>
    <row r="10">
      <c r="A10" s="6" t="inlineStr">
        <is>
          <t>四维度说明</t>
        </is>
      </c>
    </row>
    <row r="11">
      <c r="A11" s="3" t="inlineStr">
        <is>
          <t>维度</t>
        </is>
      </c>
      <c r="B11" s="3" t="inlineStr">
        <is>
          <t>关注点</t>
        </is>
      </c>
      <c r="C11" s="3" t="inlineStr">
        <is>
          <t>建议权重</t>
        </is>
      </c>
    </row>
    <row r="12">
      <c r="A12" s="7" t="inlineStr">
        <is>
          <t>D1 参与度（Engagement）</t>
        </is>
      </c>
      <c r="B12" s="8" t="inlineStr">
        <is>
          <t>有多少人、在多大程度上参与改进活动</t>
        </is>
      </c>
      <c r="C12" s="9" t="n">
        <v>0.25</v>
      </c>
    </row>
    <row r="13">
      <c r="A13" s="7" t="inlineStr">
        <is>
          <t>D2 体系成熟度（System Maturity）</t>
        </is>
      </c>
      <c r="B13" s="8" t="inlineStr">
        <is>
          <t>改进流程、标准、工具是否被规范使用并闭环</t>
        </is>
      </c>
      <c r="C13" s="9" t="n">
        <v>0.25</v>
      </c>
    </row>
    <row r="14">
      <c r="A14" s="7" t="inlineStr">
        <is>
          <t>D3 能力水平（Capability）</t>
        </is>
      </c>
      <c r="B14" s="8" t="inlineStr">
        <is>
          <t>各级员工掌握改进工具与方法的深度</t>
        </is>
      </c>
      <c r="C14" s="9" t="n">
        <v>0.25</v>
      </c>
    </row>
    <row r="15">
      <c r="A15" s="7" t="inlineStr">
        <is>
          <t>D4 结果有效性（Effectiveness）</t>
        </is>
      </c>
      <c r="B15" s="8" t="inlineStr">
        <is>
          <t>改进是否带来可验证的业务价值</t>
        </is>
      </c>
      <c r="C15" s="9" t="n">
        <v>0.25</v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20" customWidth="1" min="3" max="3"/>
    <col width="48" customWidth="1" min="4" max="4"/>
    <col width="12" customWidth="1" min="5" max="5"/>
    <col width="22" customWidth="1" min="6" max="6"/>
    <col width="12" customWidth="1" min="7" max="7"/>
    <col width="12" customWidth="1" min="8" max="8"/>
  </cols>
  <sheetData>
    <row r="1">
      <c r="A1" s="1" t="inlineStr">
        <is>
          <t>改进文化度量 · 现场打分表（16 项）</t>
        </is>
      </c>
    </row>
    <row r="2">
      <c r="A2" s="10" t="inlineStr">
        <is>
          <t>评估对象（工厂/公司）</t>
        </is>
      </c>
      <c r="B2" s="11" t="inlineStr"/>
    </row>
    <row r="3">
      <c r="A3" s="10" t="inlineStr">
        <is>
          <t>评估日期</t>
        </is>
      </c>
      <c r="B3" s="11" t="inlineStr"/>
    </row>
    <row r="4">
      <c r="A4" s="10" t="inlineStr">
        <is>
          <t>评估轮次</t>
        </is>
      </c>
      <c r="B4" s="11" t="inlineStr">
        <is>
          <t>基线 / 半年复测 / 年度复测</t>
        </is>
      </c>
    </row>
    <row r="5">
      <c r="A5" s="10" t="inlineStr">
        <is>
          <t>数据窗口</t>
        </is>
      </c>
      <c r="B5" s="11" t="inlineStr">
        <is>
          <t>如：过去 6～18 个月</t>
        </is>
      </c>
    </row>
    <row r="6">
      <c r="A6" s="10" t="inlineStr">
        <is>
          <t>问卷覆盖率</t>
        </is>
      </c>
      <c r="B6" s="11" t="inlineStr"/>
    </row>
    <row r="7">
      <c r="A7" s="10" t="inlineStr">
        <is>
          <t>评估负责人</t>
        </is>
      </c>
      <c r="B7" s="11" t="inlineStr"/>
    </row>
    <row r="9">
      <c r="A9" s="3" t="inlineStr">
        <is>
          <t>题号</t>
        </is>
      </c>
      <c r="B9" s="3" t="inlineStr">
        <is>
          <t>维度</t>
        </is>
      </c>
      <c r="C9" s="3" t="inlineStr">
        <is>
          <t>指标名称</t>
        </is>
      </c>
      <c r="D9" s="3" t="inlineStr">
        <is>
          <t>口径说明</t>
        </is>
      </c>
      <c r="E9" s="3" t="inlineStr">
        <is>
          <t>得分(1-5)</t>
        </is>
      </c>
      <c r="F9" s="3" t="inlineStr">
        <is>
          <t>客观数据/证据</t>
        </is>
      </c>
      <c r="G9" s="3" t="inlineStr">
        <is>
          <t>维度均分</t>
        </is>
      </c>
      <c r="H9" s="3" t="inlineStr">
        <is>
          <t>加权贡献</t>
        </is>
      </c>
    </row>
    <row r="10" ht="36" customHeight="1">
      <c r="A10" s="5" t="inlineStr">
        <is>
          <t>D1-1</t>
        </is>
      </c>
      <c r="B10" s="7" t="inlineStr">
        <is>
          <t>参与度</t>
        </is>
      </c>
      <c r="C10" s="4" t="inlineStr">
        <is>
          <t>全员改善参与率</t>
        </is>
      </c>
      <c r="D10" s="5" t="inlineStr">
        <is>
          <t>过去 6 个月提交提案或参与课题的人数占比（客观可统计）</t>
        </is>
      </c>
      <c r="E10" s="12" t="inlineStr"/>
      <c r="F10" s="5" t="inlineStr"/>
      <c r="G10" s="13">
        <f>IF(COUNT(E10:E13)=0,"",ROUND(AVERAGE(E10:E13),2))</f>
        <v/>
      </c>
      <c r="H10" s="4">
        <f>IF(G10="","",ROUND(G10*0.25,2))</f>
        <v/>
      </c>
    </row>
    <row r="11" ht="36" customHeight="1">
      <c r="A11" s="5" t="inlineStr">
        <is>
          <t>D1-2</t>
        </is>
      </c>
      <c r="B11" s="7" t="inlineStr">
        <is>
          <t>参与度</t>
        </is>
      </c>
      <c r="C11" s="4" t="inlineStr">
        <is>
          <t>一线员工提案占比</t>
        </is>
      </c>
      <c r="D11" s="5" t="inlineStr">
        <is>
          <t>一线主导/提交的提案占全部提案的比例</t>
        </is>
      </c>
      <c r="E11" s="12" t="inlineStr"/>
      <c r="F11" s="5" t="inlineStr"/>
      <c r="G11" s="14" t="n"/>
      <c r="H11" s="14" t="n"/>
    </row>
    <row r="12" ht="36" customHeight="1">
      <c r="A12" s="5" t="inlineStr">
        <is>
          <t>D1-3</t>
        </is>
      </c>
      <c r="B12" s="7" t="inlineStr">
        <is>
          <t>参与度</t>
        </is>
      </c>
      <c r="C12" s="4" t="inlineStr">
        <is>
          <t>跨部门课题占比</t>
        </is>
      </c>
      <c r="D12" s="5" t="inlineStr">
        <is>
          <t>涉及 ≥2 个部门的改善课题占比</t>
        </is>
      </c>
      <c r="E12" s="12" t="inlineStr"/>
      <c r="F12" s="5" t="inlineStr"/>
      <c r="G12" s="14" t="n"/>
      <c r="H12" s="14" t="n"/>
    </row>
    <row r="13" ht="36" customHeight="1">
      <c r="A13" s="5" t="inlineStr">
        <is>
          <t>D1-4</t>
        </is>
      </c>
      <c r="B13" s="7" t="inlineStr">
        <is>
          <t>参与度</t>
        </is>
      </c>
      <c r="C13" s="4" t="inlineStr">
        <is>
          <t>参与意愿感知</t>
        </is>
      </c>
      <c r="D13" s="5" t="inlineStr">
        <is>
          <t>匿名问卷：员工认为「提建议会被重视且值得参与」的程度</t>
        </is>
      </c>
      <c r="E13" s="12" t="inlineStr"/>
      <c r="F13" s="5" t="inlineStr"/>
      <c r="G13" s="15" t="n"/>
      <c r="H13" s="15" t="n"/>
    </row>
    <row r="14" ht="36" customHeight="1">
      <c r="A14" s="5" t="inlineStr">
        <is>
          <t>D2-1</t>
        </is>
      </c>
      <c r="B14" s="7" t="inlineStr">
        <is>
          <t>体系成熟度</t>
        </is>
      </c>
      <c r="C14" s="4" t="inlineStr">
        <is>
          <t>课题全生命周期执行度</t>
        </is>
      </c>
      <c r="D14" s="5" t="inlineStr">
        <is>
          <t>立项→分析→对策→验证→标准化五阶段完整闭环比例</t>
        </is>
      </c>
      <c r="E14" s="12" t="inlineStr"/>
      <c r="F14" s="5" t="inlineStr"/>
      <c r="G14" s="13">
        <f>IF(COUNT(E14:E17)=0,"",ROUND(AVERAGE(E14:E17),2))</f>
        <v/>
      </c>
      <c r="H14" s="4">
        <f>IF(G14="","",ROUND(G14*0.25,2))</f>
        <v/>
      </c>
    </row>
    <row r="15" ht="36" customHeight="1">
      <c r="A15" s="5" t="inlineStr">
        <is>
          <t>D2-2</t>
        </is>
      </c>
      <c r="B15" s="7" t="inlineStr">
        <is>
          <t>体系成熟度</t>
        </is>
      </c>
      <c r="C15" s="4" t="inlineStr">
        <is>
          <t>措施巩固率（90 天）</t>
        </is>
      </c>
      <c r="D15" s="5" t="inlineStr">
        <is>
          <t>关闭后 3 个月仍在执行且有效的课题占比</t>
        </is>
      </c>
      <c r="E15" s="12" t="inlineStr"/>
      <c r="F15" s="5" t="inlineStr"/>
      <c r="G15" s="14" t="n"/>
      <c r="H15" s="14" t="n"/>
    </row>
    <row r="16" ht="36" customHeight="1">
      <c r="A16" s="5" t="inlineStr">
        <is>
          <t>D2-3</t>
        </is>
      </c>
      <c r="B16" s="7" t="inlineStr">
        <is>
          <t>体系成熟度</t>
        </is>
      </c>
      <c r="C16" s="4" t="inlineStr">
        <is>
          <t>问题复发控制</t>
        </is>
      </c>
      <c r="D16" s="5" t="inlineStr">
        <is>
          <t>复发监控与升级机制运行情况（复发率越低越好）</t>
        </is>
      </c>
      <c r="E16" s="12" t="inlineStr"/>
      <c r="F16" s="5" t="inlineStr"/>
      <c r="G16" s="14" t="n"/>
      <c r="H16" s="14" t="n"/>
    </row>
    <row r="17" ht="36" customHeight="1">
      <c r="A17" s="5" t="inlineStr">
        <is>
          <t>D2-4</t>
        </is>
      </c>
      <c r="B17" s="7" t="inlineStr">
        <is>
          <t>体系成熟度</t>
        </is>
      </c>
      <c r="C17" s="4" t="inlineStr">
        <is>
          <t>管理层巡检/治理频率</t>
        </is>
      </c>
      <c r="D17" s="5" t="inlineStr">
        <is>
          <t>月度改善巡检或管委会对关闭课题抽查的落实程度</t>
        </is>
      </c>
      <c r="E17" s="12" t="inlineStr"/>
      <c r="F17" s="5" t="inlineStr"/>
      <c r="G17" s="15" t="n"/>
      <c r="H17" s="15" t="n"/>
    </row>
    <row r="18" ht="36" customHeight="1">
      <c r="A18" s="5" t="inlineStr">
        <is>
          <t>D3-1</t>
        </is>
      </c>
      <c r="B18" s="7" t="inlineStr">
        <is>
          <t>能力水平</t>
        </is>
      </c>
      <c r="C18" s="4" t="inlineStr">
        <is>
          <t>分层培训覆盖率</t>
        </is>
      </c>
      <c r="D18" s="5" t="inlineStr">
        <is>
          <t>一线/班组长/工程师按分层必修课的覆盖与完成情况</t>
        </is>
      </c>
      <c r="E18" s="12" t="inlineStr"/>
      <c r="F18" s="5" t="inlineStr"/>
      <c r="G18" s="13">
        <f>IF(COUNT(E18:E21)=0,"",ROUND(AVERAGE(E18:E21),2))</f>
        <v/>
      </c>
      <c r="H18" s="4">
        <f>IF(G18="","",ROUND(G18*0.25,2))</f>
        <v/>
      </c>
    </row>
    <row r="19" ht="36" customHeight="1">
      <c r="A19" s="5" t="inlineStr">
        <is>
          <t>D3-2</t>
        </is>
      </c>
      <c r="B19" s="7" t="inlineStr">
        <is>
          <t>能力水平</t>
        </is>
      </c>
      <c r="C19" s="4" t="inlineStr">
        <is>
          <t>认证通过率</t>
        </is>
      </c>
      <c r="D19" s="5" t="inlineStr">
        <is>
          <t>完成实战认证（个人提案/B级课题/A级课题）的比例</t>
        </is>
      </c>
      <c r="E19" s="12" t="inlineStr"/>
      <c r="F19" s="5" t="inlineStr"/>
      <c r="G19" s="14" t="n"/>
      <c r="H19" s="14" t="n"/>
    </row>
    <row r="20" ht="36" customHeight="1">
      <c r="A20" s="5" t="inlineStr">
        <is>
          <t>D3-3</t>
        </is>
      </c>
      <c r="B20" s="7" t="inlineStr">
        <is>
          <t>能力水平</t>
        </is>
      </c>
      <c r="C20" s="4" t="inlineStr">
        <is>
          <t>工具使用广度</t>
        </is>
      </c>
      <c r="D20" s="5" t="inlineStr">
        <is>
          <t>课题平均使用工具种类数（从只会 5Why 到工具链完整）</t>
        </is>
      </c>
      <c r="E20" s="12" t="inlineStr"/>
      <c r="F20" s="5" t="inlineStr"/>
      <c r="G20" s="14" t="n"/>
      <c r="H20" s="14" t="n"/>
    </row>
    <row r="21" ht="36" customHeight="1">
      <c r="A21" s="5" t="inlineStr">
        <is>
          <t>D3-4</t>
        </is>
      </c>
      <c r="B21" s="7" t="inlineStr">
        <is>
          <t>能力水平</t>
        </is>
      </c>
      <c r="C21" s="4" t="inlineStr">
        <is>
          <t>进阶工具使用率</t>
        </is>
      </c>
      <c r="D21" s="5" t="inlineStr">
        <is>
          <t>使用 FMEA/DOE/SPC 等进阶工具的课题占比</t>
        </is>
      </c>
      <c r="E21" s="12" t="inlineStr"/>
      <c r="F21" s="5" t="inlineStr"/>
      <c r="G21" s="15" t="n"/>
      <c r="H21" s="15" t="n"/>
    </row>
    <row r="22" ht="36" customHeight="1">
      <c r="A22" s="5" t="inlineStr">
        <is>
          <t>D4-1</t>
        </is>
      </c>
      <c r="B22" s="7" t="inlineStr">
        <is>
          <t>结果有效性</t>
        </is>
      </c>
      <c r="C22" s="4" t="inlineStr">
        <is>
          <t>直接经济效益核算</t>
        </is>
      </c>
      <c r="D22" s="5" t="inlineStr">
        <is>
          <t>不良/报废/返工等可核算节省，财务参与确认的程度</t>
        </is>
      </c>
      <c r="E22" s="12" t="inlineStr"/>
      <c r="F22" s="5" t="inlineStr"/>
      <c r="G22" s="13">
        <f>IF(COUNT(E22:E25)=0,"",ROUND(AVERAGE(E22:E25),2))</f>
        <v/>
      </c>
      <c r="H22" s="4">
        <f>IF(G22="","",ROUND(G22*0.25,2))</f>
        <v/>
      </c>
    </row>
    <row r="23" ht="36" customHeight="1">
      <c r="A23" s="5" t="inlineStr">
        <is>
          <t>D4-2</t>
        </is>
      </c>
      <c r="B23" s="7" t="inlineStr">
        <is>
          <t>结果有效性</t>
        </is>
      </c>
      <c r="C23" s="4" t="inlineStr">
        <is>
          <t>间接效益测算</t>
        </is>
      </c>
      <c r="D23" s="5" t="inlineStr">
        <is>
          <t>产能/WIP/换型等间接收益有 IE/运营测算口径</t>
        </is>
      </c>
      <c r="E23" s="12" t="inlineStr"/>
      <c r="F23" s="5" t="inlineStr"/>
      <c r="G23" s="14" t="n"/>
      <c r="H23" s="14" t="n"/>
    </row>
    <row r="24" ht="36" customHeight="1">
      <c r="A24" s="5" t="inlineStr">
        <is>
          <t>D4-3</t>
        </is>
      </c>
      <c r="B24" s="7" t="inlineStr">
        <is>
          <t>结果有效性</t>
        </is>
      </c>
      <c r="C24" s="4" t="inlineStr">
        <is>
          <t>质量结果联动</t>
        </is>
      </c>
      <c r="D24" s="5" t="inlineStr">
        <is>
          <t>客诉 PPM、FPY、Cpk、OEE 等与改善同期是否改善</t>
        </is>
      </c>
      <c r="E24" s="12" t="inlineStr"/>
      <c r="F24" s="5" t="inlineStr"/>
      <c r="G24" s="14" t="n"/>
      <c r="H24" s="14" t="n"/>
    </row>
    <row r="25" ht="36" customHeight="1">
      <c r="A25" s="5" t="inlineStr">
        <is>
          <t>D4-4</t>
        </is>
      </c>
      <c r="B25" s="7" t="inlineStr">
        <is>
          <t>结果有效性</t>
        </is>
      </c>
      <c r="C25" s="4" t="inlineStr">
        <is>
          <t>成果可视化</t>
        </is>
      </c>
      <c r="D25" s="5" t="inlineStr">
        <is>
          <t>看板/例会能否回答「改善到底值不值」</t>
        </is>
      </c>
      <c r="E25" s="12" t="inlineStr"/>
      <c r="F25" s="5" t="inlineStr"/>
      <c r="G25" s="15" t="n"/>
      <c r="H25" s="15" t="n"/>
    </row>
    <row r="27">
      <c r="D27" s="6" t="inlineStr">
        <is>
          <t>综合加权总分</t>
        </is>
      </c>
      <c r="E27" s="16">
        <f>IF(COUNTA(H10,H14,H18,H22)=0,"",ROUND(SUM(H10,H14,H18,H22),2))</f>
        <v/>
      </c>
      <c r="F27" s="2" t="inlineStr">
        <is>
          <t>满分 5.00；优先看短板维度，勿只盯总分</t>
        </is>
      </c>
    </row>
  </sheetData>
  <mergeCells count="9">
    <mergeCell ref="G10:G13"/>
    <mergeCell ref="G14:G17"/>
    <mergeCell ref="H18:H21"/>
    <mergeCell ref="G22:G25"/>
    <mergeCell ref="H22:H25"/>
    <mergeCell ref="G18:G21"/>
    <mergeCell ref="H10:H13"/>
    <mergeCell ref="A1:H1"/>
    <mergeCell ref="H14:H17"/>
  </mergeCells>
  <conditionalFormatting sqref="E10:E25">
    <cfRule type="colorScale" priority="1">
      <colorScale>
        <cfvo type="num" val="1"/>
        <cfvo type="num" val="3"/>
        <cfvo type="num" val="5"/>
        <color rgb="00FCA5A5"/>
        <color rgb="00FDE68A"/>
        <color rgb="0086EFAC"/>
      </colorScale>
    </cfRule>
  </conditionalFormatting>
  <dataValidations count="1">
    <dataValidation sqref="E10:E25" showDropDown="0" showInputMessage="0" showErrorMessage="0" allowBlank="1" errorTitle="分值无效" error="请输入 1～5 的整数" type="whole" operator="between">
      <formula1>1</formula1>
      <formula2>5</formula2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4" customWidth="1" min="3" max="3"/>
    <col width="12" customWidth="1" min="4" max="4"/>
    <col width="28" customWidth="1" min="5" max="5"/>
    <col width="14" customWidth="1" min="6" max="6"/>
  </cols>
  <sheetData>
    <row r="1">
      <c r="A1" s="1" t="inlineStr">
        <is>
          <t>改进文化度量 · 汇总看板</t>
        </is>
      </c>
    </row>
    <row r="3">
      <c r="A3" s="3" t="inlineStr">
        <is>
          <t>维度</t>
        </is>
      </c>
      <c r="B3" s="3" t="inlineStr">
        <is>
          <t>均分(引用打分表)</t>
        </is>
      </c>
      <c r="C3" s="3" t="inlineStr">
        <is>
          <t>权重(可改)</t>
        </is>
      </c>
      <c r="D3" s="3" t="inlineStr">
        <is>
          <t>加权分</t>
        </is>
      </c>
      <c r="E3" s="3" t="inlineStr">
        <is>
          <t>解读</t>
        </is>
      </c>
    </row>
    <row r="4">
      <c r="A4" s="4" t="inlineStr">
        <is>
          <t>D1 参与度</t>
        </is>
      </c>
      <c r="B4" s="5">
        <f>'02-打分表'!G10</f>
        <v/>
      </c>
      <c r="C4" s="17" t="n">
        <v>0.25</v>
      </c>
      <c r="D4" s="4">
        <f>IF(OR(B4="",C4=""),"",ROUND(B4*C4,2))</f>
        <v/>
      </c>
      <c r="E4" s="5">
        <f>IF(B4="","",IF(B4&lt;2,"萌芽：优先突破",IF(B4&lt;3,"成长初期：巩固机制",IF(B4&lt;4,"成长期：扩大战果","成熟：可示范"))))</f>
        <v/>
      </c>
    </row>
    <row r="5">
      <c r="A5" s="4" t="inlineStr">
        <is>
          <t>D2 体系成熟度</t>
        </is>
      </c>
      <c r="B5" s="5">
        <f>'02-打分表'!G14</f>
        <v/>
      </c>
      <c r="C5" s="17" t="n">
        <v>0.25</v>
      </c>
      <c r="D5" s="4">
        <f>IF(OR(B5="",C5=""),"",ROUND(B5*C5,2))</f>
        <v/>
      </c>
      <c r="E5" s="5">
        <f>IF(B5="","",IF(B5&lt;2,"萌芽：优先突破",IF(B5&lt;3,"成长初期：巩固机制",IF(B5&lt;4,"成长期：扩大战果","成熟：可示范"))))</f>
        <v/>
      </c>
    </row>
    <row r="6">
      <c r="A6" s="4" t="inlineStr">
        <is>
          <t>D3 能力水平</t>
        </is>
      </c>
      <c r="B6" s="5">
        <f>'02-打分表'!G18</f>
        <v/>
      </c>
      <c r="C6" s="17" t="n">
        <v>0.25</v>
      </c>
      <c r="D6" s="4">
        <f>IF(OR(B6="",C6=""),"",ROUND(B6*C6,2))</f>
        <v/>
      </c>
      <c r="E6" s="5">
        <f>IF(B6="","",IF(B6&lt;2,"萌芽：优先突破",IF(B6&lt;3,"成长初期：巩固机制",IF(B6&lt;4,"成长期：扩大战果","成熟：可示范"))))</f>
        <v/>
      </c>
    </row>
    <row r="7">
      <c r="A7" s="4" t="inlineStr">
        <is>
          <t>D4 结果有效性</t>
        </is>
      </c>
      <c r="B7" s="5">
        <f>'02-打分表'!G22</f>
        <v/>
      </c>
      <c r="C7" s="17" t="n">
        <v>0.25</v>
      </c>
      <c r="D7" s="4">
        <f>IF(OR(B7="",C7=""),"",ROUND(B7*C7,2))</f>
        <v/>
      </c>
      <c r="E7" s="5">
        <f>IF(B7="","",IF(B7&lt;2,"萌芽：优先突破",IF(B7&lt;3,"成长初期：巩固机制",IF(B7&lt;4,"成长期：扩大战果","成熟：可示范"))))</f>
        <v/>
      </c>
    </row>
    <row r="8">
      <c r="A8" s="6" t="inlineStr">
        <is>
          <t>加权总分</t>
        </is>
      </c>
      <c r="B8" s="16">
        <f>IF(COUNT(D4:D7)=0,"",ROUND(SUM(D4:D7),2))</f>
        <v/>
      </c>
      <c r="C8" t="inlineStr">
        <is>
          <t>权重校验</t>
        </is>
      </c>
      <c r="D8" s="18">
        <f>SUM(C4:C7)</f>
        <v/>
      </c>
    </row>
    <row r="10">
      <c r="A10" s="6" t="inlineStr">
        <is>
          <t>对比参考（文章案例·可改）</t>
        </is>
      </c>
    </row>
    <row r="11">
      <c r="A11" s="3" t="inlineStr">
        <is>
          <t>维度</t>
        </is>
      </c>
      <c r="B11" s="3" t="inlineStr">
        <is>
          <t>基线参考</t>
        </is>
      </c>
      <c r="C11" s="3" t="inlineStr">
        <is>
          <t>一年后参考</t>
        </is>
      </c>
      <c r="D11" s="3" t="inlineStr">
        <is>
          <t>本轮得分</t>
        </is>
      </c>
      <c r="E11" s="3" t="inlineStr">
        <is>
          <t>差距(本轮-基线)</t>
        </is>
      </c>
    </row>
    <row r="12">
      <c r="A12" s="19" t="inlineStr">
        <is>
          <t>参与度</t>
        </is>
      </c>
      <c r="B12" s="19" t="n">
        <v>1.8</v>
      </c>
      <c r="C12" s="19" t="n">
        <v>3.7</v>
      </c>
      <c r="D12" s="19">
        <f>B4</f>
        <v/>
      </c>
      <c r="E12" s="19">
        <f>IF(D12="","",ROUND(D12-B12,2))</f>
        <v/>
      </c>
    </row>
    <row r="13">
      <c r="A13" s="19" t="inlineStr">
        <is>
          <t>体系成熟度</t>
        </is>
      </c>
      <c r="B13" s="19" t="n">
        <v>2.3</v>
      </c>
      <c r="C13" s="19" t="n">
        <v>3.9</v>
      </c>
      <c r="D13" s="19">
        <f>B5</f>
        <v/>
      </c>
      <c r="E13" s="19">
        <f>IF(D13="","",ROUND(D13-B13,2))</f>
        <v/>
      </c>
    </row>
    <row r="14">
      <c r="A14" s="19" t="inlineStr">
        <is>
          <t>能力水平</t>
        </is>
      </c>
      <c r="B14" s="19" t="n">
        <v>1.9</v>
      </c>
      <c r="C14" s="19" t="n">
        <v>3.6</v>
      </c>
      <c r="D14" s="19">
        <f>B6</f>
        <v/>
      </c>
      <c r="E14" s="19">
        <f>IF(D14="","",ROUND(D14-B14,2))</f>
        <v/>
      </c>
    </row>
    <row r="15">
      <c r="A15" s="19" t="inlineStr">
        <is>
          <t>结果有效性</t>
        </is>
      </c>
      <c r="B15" s="19" t="n">
        <v>2.4</v>
      </c>
      <c r="C15" s="19" t="n">
        <v>4</v>
      </c>
      <c r="D15" s="19">
        <f>B7</f>
        <v/>
      </c>
      <c r="E15" s="19">
        <f>IF(D15="","",ROUND(D15-B15,2))</f>
        <v/>
      </c>
    </row>
    <row r="17">
      <c r="A17" s="6" t="inlineStr">
        <is>
          <t>雷达图数据</t>
        </is>
      </c>
    </row>
    <row r="18">
      <c r="A18" s="3" t="inlineStr">
        <is>
          <t>维度</t>
        </is>
      </c>
      <c r="B18" s="3" t="inlineStr">
        <is>
          <t>得分</t>
        </is>
      </c>
    </row>
    <row r="19">
      <c r="A19" s="19" t="inlineStr">
        <is>
          <t>参与度</t>
        </is>
      </c>
      <c r="B19" s="19">
        <f>B4</f>
        <v/>
      </c>
    </row>
    <row r="20">
      <c r="A20" s="19" t="inlineStr">
        <is>
          <t>体系成熟度</t>
        </is>
      </c>
      <c r="B20" s="19">
        <f>B5</f>
        <v/>
      </c>
    </row>
    <row r="21">
      <c r="A21" s="19" t="inlineStr">
        <is>
          <t>能力水平</t>
        </is>
      </c>
      <c r="B21" s="19">
        <f>B6</f>
        <v/>
      </c>
    </row>
    <row r="22">
      <c r="A22" s="19" t="inlineStr">
        <is>
          <t>结果有效性</t>
        </is>
      </c>
      <c r="B22" s="19">
        <f>B7</f>
        <v/>
      </c>
    </row>
    <row r="40">
      <c r="A40" s="6" t="inlineStr">
        <is>
          <t>改进行动登记（建议优先 1～2 个短板维度，至少 3～5 项动作）</t>
        </is>
      </c>
    </row>
    <row r="41">
      <c r="A41" s="3" t="inlineStr">
        <is>
          <t>序号</t>
        </is>
      </c>
      <c r="B41" s="3" t="inlineStr">
        <is>
          <t>短板维度</t>
        </is>
      </c>
      <c r="C41" s="3" t="inlineStr">
        <is>
          <t>改进动作</t>
        </is>
      </c>
      <c r="D41" s="3" t="inlineStr">
        <is>
          <t>负责人</t>
        </is>
      </c>
      <c r="E41" s="3" t="inlineStr">
        <is>
          <t>完成期限</t>
        </is>
      </c>
      <c r="F41" s="3" t="inlineStr">
        <is>
          <t>验证指标</t>
        </is>
      </c>
    </row>
    <row r="42">
      <c r="A42" s="20" t="n">
        <v>1</v>
      </c>
      <c r="B42" s="21" t="n"/>
      <c r="C42" s="21" t="n"/>
      <c r="D42" s="21" t="n"/>
      <c r="E42" s="21" t="n"/>
      <c r="F42" s="21" t="n"/>
    </row>
    <row r="43">
      <c r="A43" s="20" t="n">
        <v>2</v>
      </c>
      <c r="B43" s="21" t="n"/>
      <c r="C43" s="21" t="n"/>
      <c r="D43" s="21" t="n"/>
      <c r="E43" s="21" t="n"/>
      <c r="F43" s="21" t="n"/>
    </row>
    <row r="44">
      <c r="A44" s="20" t="n">
        <v>3</v>
      </c>
      <c r="B44" s="21" t="n"/>
      <c r="C44" s="21" t="n"/>
      <c r="D44" s="21" t="n"/>
      <c r="E44" s="21" t="n"/>
      <c r="F44" s="21" t="n"/>
    </row>
    <row r="45">
      <c r="A45" s="20" t="n">
        <v>4</v>
      </c>
      <c r="B45" s="21" t="n"/>
      <c r="C45" s="21" t="n"/>
      <c r="D45" s="21" t="n"/>
      <c r="E45" s="21" t="n"/>
      <c r="F45" s="21" t="n"/>
    </row>
    <row r="46">
      <c r="A46" s="20" t="n">
        <v>5</v>
      </c>
      <c r="B46" s="21" t="n"/>
      <c r="C46" s="21" t="n"/>
      <c r="D46" s="21" t="n"/>
      <c r="E46" s="21" t="n"/>
      <c r="F46" s="21" t="n"/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42" customWidth="1" min="3" max="3"/>
    <col width="18" customWidth="1" min="4" max="4"/>
    <col width="22" customWidth="1" min="5" max="5"/>
  </cols>
  <sheetData>
    <row r="1">
      <c r="A1" s="1" t="inlineStr">
        <is>
          <t>客观指标字典（补强打分 · 来自文章案例口径）</t>
        </is>
      </c>
    </row>
    <row r="3">
      <c r="A3" s="3" t="inlineStr">
        <is>
          <t>维度</t>
        </is>
      </c>
      <c r="B3" s="3" t="inlineStr">
        <is>
          <t>指标</t>
        </is>
      </c>
      <c r="C3" s="3" t="inlineStr">
        <is>
          <t>建议口径</t>
        </is>
      </c>
      <c r="D3" s="3" t="inlineStr">
        <is>
          <t>数据源</t>
        </is>
      </c>
      <c r="E3" s="3" t="inlineStr">
        <is>
          <t>备注</t>
        </is>
      </c>
    </row>
    <row r="4" ht="34" customHeight="1">
      <c r="A4" s="5" t="inlineStr">
        <is>
          <t>参与度</t>
        </is>
      </c>
      <c r="B4" s="5" t="inlineStr">
        <is>
          <t>全员改善参与率</t>
        </is>
      </c>
      <c r="C4" s="5" t="inlineStr">
        <is>
          <t>6 个月窗口内提案/参与课题人数÷总人数</t>
        </is>
      </c>
      <c r="D4" s="5" t="inlineStr">
        <is>
          <t>提案系统/HR 花名册</t>
        </is>
      </c>
      <c r="E4" s="5" t="inlineStr">
        <is>
          <t>案例基线 11.9%→68.3%</t>
        </is>
      </c>
    </row>
    <row r="5" ht="34" customHeight="1">
      <c r="A5" s="5" t="inlineStr">
        <is>
          <t>参与度</t>
        </is>
      </c>
      <c r="B5" s="5" t="inlineStr">
        <is>
          <t>一线提案占比</t>
        </is>
      </c>
      <c r="C5" s="5" t="inlineStr">
        <is>
          <t>一线提案数÷全部提案数</t>
        </is>
      </c>
      <c r="D5" s="5" t="inlineStr">
        <is>
          <t>提案系统</t>
        </is>
      </c>
      <c r="E5" s="5" t="inlineStr">
        <is>
          <t>案例 16.2%→71.5%</t>
        </is>
      </c>
    </row>
    <row r="6" ht="34" customHeight="1">
      <c r="A6" s="5" t="inlineStr">
        <is>
          <t>参与度</t>
        </is>
      </c>
      <c r="B6" s="5" t="inlineStr">
        <is>
          <t>跨部门课题占比</t>
        </is>
      </c>
      <c r="C6" s="5" t="inlineStr">
        <is>
          <t>≥2 部门课题÷全部课题</t>
        </is>
      </c>
      <c r="D6" s="5" t="inlineStr">
        <is>
          <t>课题台账</t>
        </is>
      </c>
      <c r="E6" s="5" t="inlineStr">
        <is>
          <t>案例基线仅 21.3%</t>
        </is>
      </c>
    </row>
    <row r="7" ht="34" customHeight="1">
      <c r="A7" s="5" t="inlineStr">
        <is>
          <t>体系成熟度</t>
        </is>
      </c>
      <c r="B7" s="5" t="inlineStr">
        <is>
          <t>措施巩固率</t>
        </is>
      </c>
      <c r="C7" s="5" t="inlineStr">
        <is>
          <t>关闭后 90 天仍执行有效的课题占比</t>
        </is>
      </c>
      <c r="D7" s="5" t="inlineStr">
        <is>
          <t>巡检/系统验证</t>
        </is>
      </c>
      <c r="E7" s="5" t="inlineStr">
        <is>
          <t>案例 38.3%→82.1%</t>
        </is>
      </c>
    </row>
    <row r="8" ht="34" customHeight="1">
      <c r="A8" s="5" t="inlineStr">
        <is>
          <t>体系成熟度</t>
        </is>
      </c>
      <c r="B8" s="5" t="inlineStr">
        <is>
          <t>问题复发率</t>
        </is>
      </c>
      <c r="C8" s="5" t="inlineStr">
        <is>
          <t>标记复发问题占比或复发次数</t>
        </is>
      </c>
      <c r="D8" s="5" t="inlineStr">
        <is>
          <t>QMS/复发清单</t>
        </is>
      </c>
      <c r="E8" s="5" t="inlineStr">
        <is>
          <t>案例 27.6%→8.4%</t>
        </is>
      </c>
    </row>
    <row r="9" ht="34" customHeight="1">
      <c r="A9" s="5" t="inlineStr">
        <is>
          <t>体系成熟度</t>
        </is>
      </c>
      <c r="B9" s="5" t="inlineStr">
        <is>
          <t>标准化关闭率</t>
        </is>
      </c>
      <c r="C9" s="5" t="inlineStr">
        <is>
          <t>完成文件化/培训才允许关闭的比例</t>
        </is>
      </c>
      <c r="D9" s="5" t="inlineStr">
        <is>
          <t>课题系统状态</t>
        </is>
      </c>
      <c r="E9" s="5" t="inlineStr">
        <is>
          <t>未标准化=未关闭</t>
        </is>
      </c>
    </row>
    <row r="10" ht="34" customHeight="1">
      <c r="A10" s="5" t="inlineStr">
        <is>
          <t>能力水平</t>
        </is>
      </c>
      <c r="B10" s="5" t="inlineStr">
        <is>
          <t>培训覆盖率</t>
        </is>
      </c>
      <c r="C10" s="5" t="inlineStr">
        <is>
          <t>分层必修完成人数÷应训人数</t>
        </is>
      </c>
      <c r="D10" s="5" t="inlineStr">
        <is>
          <t>培训系统</t>
        </is>
      </c>
      <c r="E10" s="5" t="inlineStr">
        <is>
          <t>一线目标 ≥80% 认证</t>
        </is>
      </c>
    </row>
    <row r="11" ht="34" customHeight="1">
      <c r="A11" s="5" t="inlineStr">
        <is>
          <t>能力水平</t>
        </is>
      </c>
      <c r="B11" s="5" t="inlineStr">
        <is>
          <t>工具种类均值</t>
        </is>
      </c>
      <c r="C11" s="5" t="inlineStr">
        <is>
          <t>课题使用工具种类平均数</t>
        </is>
      </c>
      <c r="D11" s="5" t="inlineStr">
        <is>
          <t>课题报告抽查</t>
        </is>
      </c>
      <c r="E11" s="5" t="inlineStr">
        <is>
          <t>案例 1.2→3.4 种</t>
        </is>
      </c>
    </row>
    <row r="12" ht="34" customHeight="1">
      <c r="A12" s="5" t="inlineStr">
        <is>
          <t>能力水平</t>
        </is>
      </c>
      <c r="B12" s="5" t="inlineStr">
        <is>
          <t>进阶工具使用率</t>
        </is>
      </c>
      <c r="C12" s="5" t="inlineStr">
        <is>
          <t>含 FMEA/DOE/SPC 等课题占比</t>
        </is>
      </c>
      <c r="D12" s="5" t="inlineStr">
        <is>
          <t>课题报告</t>
        </is>
      </c>
      <c r="E12" s="5" t="inlineStr">
        <is>
          <t>案例基线仅 6.4%</t>
        </is>
      </c>
    </row>
    <row r="13" ht="34" customHeight="1">
      <c r="A13" s="5" t="inlineStr">
        <is>
          <t>结果有效性</t>
        </is>
      </c>
      <c r="B13" s="5" t="inlineStr">
        <is>
          <t>直接经济收益</t>
        </is>
      </c>
      <c r="C13" s="5" t="inlineStr">
        <is>
          <t>不良/报废/返工等节省（财务确认）</t>
        </is>
      </c>
      <c r="D13" s="5" t="inlineStr">
        <is>
          <t>财务+质量</t>
        </is>
      </c>
      <c r="E13" s="5" t="inlineStr">
        <is>
          <t>案例直接约 327 万/年</t>
        </is>
      </c>
    </row>
    <row r="14" ht="34" customHeight="1">
      <c r="A14" s="5" t="inlineStr">
        <is>
          <t>结果有效性</t>
        </is>
      </c>
      <c r="B14" s="5" t="inlineStr">
        <is>
          <t>间接经济收益</t>
        </is>
      </c>
      <c r="C14" s="5" t="inlineStr">
        <is>
          <t>产能/WIP/换型等（IE 测算）</t>
        </is>
      </c>
      <c r="D14" s="5" t="inlineStr">
        <is>
          <t>IE/运营</t>
        </is>
      </c>
      <c r="E14" s="5" t="inlineStr">
        <is>
          <t>案例间接约 186 万/年</t>
        </is>
      </c>
    </row>
    <row r="15" ht="34" customHeight="1">
      <c r="A15" s="5" t="inlineStr">
        <is>
          <t>结果有效性</t>
        </is>
      </c>
      <c r="B15" s="5" t="inlineStr">
        <is>
          <t>客诉 PPM / FPY / Cpk / OEE</t>
        </is>
      </c>
      <c r="C15" s="5" t="inlineStr">
        <is>
          <t>与改善同期的质量与效率结果</t>
        </is>
      </c>
      <c r="D15" s="5" t="inlineStr">
        <is>
          <t>质量/生产看板</t>
        </is>
      </c>
      <c r="E15" s="5" t="inlineStr">
        <is>
          <t>文化与结果同向验证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2026-07-27T10:31:29Z</dcterms:created>
  <dcterms:modified xmlns:dcterms="http://purl.org/dc/terms/" xmlns:xsi="http://www.w3.org/2001/XMLSchema-instance" xsi:type="dcterms:W3CDTF">2026-07-27T10:31:29Z</dcterms:modified>
</cp:coreProperties>
</file>